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ulavaldti.sharepoint.com/sites/QuantificationGESULaval/Documents partages/General/Base de données/"/>
    </mc:Choice>
  </mc:AlternateContent>
  <xr:revisionPtr revIDLastSave="106" documentId="11_F6599261FCD209505F1CFD485156B4018A2E55FC" xr6:coauthVersionLast="47" xr6:coauthVersionMax="47" xr10:uidLastSave="{1229A0A2-9433-4AD4-A9AF-5EB578A3815E}"/>
  <bookViews>
    <workbookView xWindow="28680" yWindow="0" windowWidth="29040" windowHeight="15840" xr2:uid="{00000000-000D-0000-FFFF-FFFF00000000}"/>
  </bookViews>
  <sheets>
    <sheet name="BD-terrest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1" i="1" l="1"/>
  <c r="V7" i="1"/>
  <c r="V8" i="1"/>
  <c r="V9" i="1"/>
  <c r="V10" i="1"/>
  <c r="V11" i="1"/>
  <c r="V6" i="1"/>
  <c r="P7" i="1"/>
  <c r="P8" i="1"/>
  <c r="P9" i="1"/>
  <c r="Q9" i="1" s="1"/>
  <c r="P10" i="1"/>
  <c r="P11" i="1"/>
  <c r="P6" i="1"/>
  <c r="Q6" i="1" s="1"/>
  <c r="J7" i="1"/>
  <c r="J8" i="1"/>
  <c r="J9" i="1"/>
  <c r="J10" i="1"/>
  <c r="J11" i="1"/>
  <c r="J6" i="1"/>
  <c r="K6" i="1" s="1"/>
  <c r="B13" i="1"/>
  <c r="W11" i="1"/>
  <c r="K10" i="1"/>
  <c r="K9" i="1"/>
  <c r="K8" i="1"/>
  <c r="K7" i="1"/>
  <c r="Q10" i="1"/>
  <c r="Q8" i="1"/>
  <c r="Q7" i="1"/>
  <c r="K11" i="1" l="1"/>
  <c r="W6" i="1"/>
  <c r="W9" i="1"/>
  <c r="W7" i="1"/>
  <c r="W8" i="1"/>
  <c r="W10" i="1"/>
</calcChain>
</file>

<file path=xl/sharedStrings.xml><?xml version="1.0" encoding="utf-8"?>
<sst xmlns="http://schemas.openxmlformats.org/spreadsheetml/2006/main" count="41" uniqueCount="31">
  <si>
    <t>KM</t>
  </si>
  <si>
    <t>kg CO2 / passenger-mile</t>
  </si>
  <si>
    <t>g CH4 / passenger-mile</t>
  </si>
  <si>
    <t>g N2O / passenger-mile</t>
  </si>
  <si>
    <t>tCO2eq / passenger-KM</t>
  </si>
  <si>
    <t>EPA 2018</t>
  </si>
  <si>
    <t>EPA 2020</t>
  </si>
  <si>
    <t>EPA 2021</t>
  </si>
  <si>
    <t>EPA 2022</t>
  </si>
  <si>
    <t>EPA 2023</t>
  </si>
  <si>
    <t>100 Year GWP</t>
  </si>
  <si>
    <t>CO2</t>
  </si>
  <si>
    <t>CH4</t>
  </si>
  <si>
    <t>N2O</t>
  </si>
  <si>
    <t>2018 (NIR 2020)</t>
  </si>
  <si>
    <t>2019 (NIR 2021)</t>
  </si>
  <si>
    <t>2020 (NIR 2022)</t>
  </si>
  <si>
    <t>2021 (NIR 2023)</t>
  </si>
  <si>
    <t>IPCC AR6</t>
  </si>
  <si>
    <t>Base de données - déplacements terrestres</t>
  </si>
  <si>
    <t>Potentiel de réchauffement climatique</t>
  </si>
  <si>
    <t>kg CO2 / vehicule-mile</t>
  </si>
  <si>
    <t>g CH4 / vehicule-mile</t>
  </si>
  <si>
    <t>g N2O / vehicule-mile</t>
  </si>
  <si>
    <t>tCO2eq / vehicule-KM</t>
  </si>
  <si>
    <t>Facteur d'émissions - AUTO</t>
  </si>
  <si>
    <t>Facteur d'émissions - BUS</t>
  </si>
  <si>
    <t>Facteur d'émissions - TRAIN</t>
  </si>
  <si>
    <t>Mile to KM</t>
  </si>
  <si>
    <t>TOTAL 
(t éq.CO2)</t>
  </si>
  <si>
    <t>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</si>
</sst>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)_ ;_ * \(#,##0.00\)_ ;_ * &quot;-&quot;??_)_ ;_ @_ "/>
    <numFmt numFmtId="164" formatCode="_ * #,##0_)_ ;_ * \(#,##0\)_ ;_ * &quot;-&quot;??_)_ ;_ @_ "/>
    <numFmt numFmtId="165" formatCode="0.0000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2" xfId="0" applyBorder="1"/>
    <xf numFmtId="0" fontId="3" fillId="4" borderId="2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3" borderId="2" xfId="0" applyFill="1" applyBorder="1"/>
    <xf numFmtId="0" fontId="3" fillId="4" borderId="2" xfId="0" applyFont="1" applyFill="1" applyBorder="1" applyAlignment="1">
      <alignment horizontal="center"/>
    </xf>
    <xf numFmtId="165" fontId="0" fillId="2" borderId="3" xfId="1" applyNumberFormat="1" applyFont="1" applyFill="1" applyBorder="1" applyAlignment="1">
      <alignment horizontal="center" wrapText="1"/>
    </xf>
    <xf numFmtId="0" fontId="3" fillId="3" borderId="2" xfId="0" applyFont="1" applyFill="1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/>
    <xf numFmtId="0" fontId="3" fillId="6" borderId="0" xfId="0" applyFont="1" applyFill="1" applyAlignment="1">
      <alignment horizontal="left" wrapText="1"/>
    </xf>
    <xf numFmtId="0" fontId="0" fillId="6" borderId="0" xfId="0" applyFill="1" applyAlignment="1">
      <alignment horizontal="left"/>
    </xf>
    <xf numFmtId="0" fontId="0" fillId="7" borderId="2" xfId="0" applyFill="1" applyBorder="1" applyAlignment="1">
      <alignment horizontal="center" wrapText="1"/>
    </xf>
    <xf numFmtId="165" fontId="0" fillId="7" borderId="3" xfId="1" applyNumberFormat="1" applyFont="1" applyFill="1" applyBorder="1" applyAlignment="1">
      <alignment horizontal="center" wrapText="1"/>
    </xf>
    <xf numFmtId="0" fontId="3" fillId="8" borderId="2" xfId="0" applyFont="1" applyFill="1" applyBorder="1" applyAlignment="1">
      <alignment horizontal="center" wrapText="1"/>
    </xf>
    <xf numFmtId="0" fontId="3" fillId="8" borderId="2" xfId="0" applyFont="1" applyFill="1" applyBorder="1" applyAlignment="1">
      <alignment horizontal="center"/>
    </xf>
    <xf numFmtId="0" fontId="0" fillId="9" borderId="2" xfId="0" applyFill="1" applyBorder="1" applyAlignment="1">
      <alignment horizontal="center" wrapText="1"/>
    </xf>
    <xf numFmtId="165" fontId="0" fillId="9" borderId="3" xfId="1" applyNumberFormat="1" applyFont="1" applyFill="1" applyBorder="1" applyAlignment="1">
      <alignment horizontal="center" wrapText="1"/>
    </xf>
    <xf numFmtId="0" fontId="3" fillId="11" borderId="2" xfId="0" applyFont="1" applyFill="1" applyBorder="1" applyAlignment="1">
      <alignment horizontal="center" wrapText="1"/>
    </xf>
    <xf numFmtId="0" fontId="3" fillId="11" borderId="2" xfId="0" applyFont="1" applyFill="1" applyBorder="1" applyAlignment="1">
      <alignment horizontal="center"/>
    </xf>
    <xf numFmtId="0" fontId="0" fillId="3" borderId="1" xfId="0" applyFill="1" applyBorder="1"/>
    <xf numFmtId="0" fontId="3" fillId="3" borderId="1" xfId="0" applyFont="1" applyFill="1" applyBorder="1"/>
    <xf numFmtId="0" fontId="0" fillId="0" borderId="8" xfId="0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164" fontId="0" fillId="0" borderId="8" xfId="1" applyNumberFormat="1" applyFont="1" applyFill="1" applyBorder="1"/>
    <xf numFmtId="164" fontId="0" fillId="0" borderId="10" xfId="1" applyNumberFormat="1" applyFont="1" applyFill="1" applyBorder="1"/>
    <xf numFmtId="0" fontId="3" fillId="4" borderId="11" xfId="0" applyFont="1" applyFill="1" applyBorder="1" applyAlignment="1">
      <alignment horizontal="center"/>
    </xf>
    <xf numFmtId="165" fontId="0" fillId="2" borderId="12" xfId="1" applyNumberFormat="1" applyFont="1" applyFill="1" applyBorder="1" applyAlignment="1">
      <alignment horizontal="center" wrapText="1"/>
    </xf>
    <xf numFmtId="0" fontId="3" fillId="11" borderId="11" xfId="0" applyFont="1" applyFill="1" applyBorder="1" applyAlignment="1">
      <alignment horizontal="center"/>
    </xf>
    <xf numFmtId="165" fontId="0" fillId="9" borderId="12" xfId="1" applyNumberFormat="1" applyFont="1" applyFill="1" applyBorder="1" applyAlignment="1">
      <alignment horizontal="center" wrapText="1"/>
    </xf>
    <xf numFmtId="0" fontId="3" fillId="8" borderId="11" xfId="0" applyFont="1" applyFill="1" applyBorder="1" applyAlignment="1">
      <alignment horizontal="center"/>
    </xf>
    <xf numFmtId="165" fontId="0" fillId="7" borderId="12" xfId="1" applyNumberFormat="1" applyFont="1" applyFill="1" applyBorder="1" applyAlignment="1">
      <alignment horizontal="center" wrapText="1"/>
    </xf>
    <xf numFmtId="0" fontId="0" fillId="5" borderId="5" xfId="0" applyFill="1" applyBorder="1" applyAlignment="1">
      <alignment horizontal="center" wrapText="1"/>
    </xf>
    <xf numFmtId="0" fontId="0" fillId="5" borderId="6" xfId="0" applyFill="1" applyBorder="1" applyAlignment="1">
      <alignment horizontal="center" wrapText="1"/>
    </xf>
    <xf numFmtId="0" fontId="0" fillId="5" borderId="7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10" borderId="5" xfId="0" applyFill="1" applyBorder="1" applyAlignment="1">
      <alignment horizontal="center" wrapText="1"/>
    </xf>
    <xf numFmtId="0" fontId="0" fillId="10" borderId="6" xfId="0" applyFill="1" applyBorder="1" applyAlignment="1">
      <alignment horizontal="center" wrapText="1"/>
    </xf>
    <xf numFmtId="0" fontId="0" fillId="10" borderId="7" xfId="0" applyFill="1" applyBorder="1" applyAlignment="1">
      <alignment horizontal="center" wrapText="1"/>
    </xf>
    <xf numFmtId="0" fontId="0" fillId="12" borderId="2" xfId="0" applyFill="1" applyBorder="1" applyAlignment="1">
      <alignment horizontal="center"/>
    </xf>
    <xf numFmtId="0" fontId="3" fillId="12" borderId="2" xfId="0" applyFont="1" applyFill="1" applyBorder="1" applyAlignment="1">
      <alignment horizontal="center"/>
    </xf>
    <xf numFmtId="0" fontId="2" fillId="0" borderId="1" xfId="0" applyFont="1" applyBorder="1"/>
    <xf numFmtId="0" fontId="0" fillId="0" borderId="0" xfId="0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3"/>
  <sheetViews>
    <sheetView tabSelected="1" workbookViewId="0">
      <selection activeCell="R11" sqref="R11"/>
    </sheetView>
  </sheetViews>
  <sheetFormatPr baseColWidth="10" defaultColWidth="9.140625" defaultRowHeight="15" x14ac:dyDescent="0.25"/>
  <cols>
    <col min="1" max="1" width="16" customWidth="1"/>
    <col min="5" max="5" width="8.85546875" bestFit="1" customWidth="1"/>
    <col min="6" max="10" width="10.5703125" customWidth="1"/>
    <col min="11" max="11" width="10.5703125" style="46" customWidth="1"/>
    <col min="12" max="16" width="10.5703125" customWidth="1"/>
    <col min="17" max="17" width="10.5703125" style="46" customWidth="1"/>
    <col min="18" max="22" width="10.5703125" customWidth="1"/>
    <col min="23" max="23" width="10.5703125" style="46" customWidth="1"/>
  </cols>
  <sheetData>
    <row r="1" spans="1:23" x14ac:dyDescent="0.25">
      <c r="A1" s="10" t="s">
        <v>19</v>
      </c>
    </row>
    <row r="3" spans="1:23" ht="15.75" thickBot="1" x14ac:dyDescent="0.3"/>
    <row r="4" spans="1:23" ht="15" customHeight="1" x14ac:dyDescent="0.25">
      <c r="A4" s="36" t="s">
        <v>20</v>
      </c>
      <c r="B4" s="36"/>
      <c r="C4" s="36"/>
      <c r="D4" s="36"/>
      <c r="F4" s="37" t="s">
        <v>25</v>
      </c>
      <c r="G4" s="38"/>
      <c r="H4" s="38"/>
      <c r="I4" s="38"/>
      <c r="J4" s="38"/>
      <c r="K4" s="39"/>
      <c r="L4" s="33" t="s">
        <v>26</v>
      </c>
      <c r="M4" s="34"/>
      <c r="N4" s="34"/>
      <c r="O4" s="34"/>
      <c r="P4" s="34"/>
      <c r="Q4" s="35"/>
      <c r="R4" s="40" t="s">
        <v>27</v>
      </c>
      <c r="S4" s="41"/>
      <c r="T4" s="41"/>
      <c r="U4" s="41"/>
      <c r="V4" s="41"/>
      <c r="W4" s="42"/>
    </row>
    <row r="5" spans="1:23" ht="45" customHeight="1" x14ac:dyDescent="0.25">
      <c r="A5" s="1" t="s">
        <v>10</v>
      </c>
      <c r="B5" s="8" t="s">
        <v>11</v>
      </c>
      <c r="C5" s="8" t="s">
        <v>12</v>
      </c>
      <c r="D5" s="9" t="s">
        <v>13</v>
      </c>
      <c r="E5" s="45" t="s">
        <v>30</v>
      </c>
      <c r="F5" s="23" t="s">
        <v>0</v>
      </c>
      <c r="G5" s="2" t="s">
        <v>21</v>
      </c>
      <c r="H5" s="2" t="s">
        <v>22</v>
      </c>
      <c r="I5" s="2" t="s">
        <v>23</v>
      </c>
      <c r="J5" s="3" t="s">
        <v>24</v>
      </c>
      <c r="K5" s="24" t="s">
        <v>29</v>
      </c>
      <c r="L5" s="23" t="s">
        <v>0</v>
      </c>
      <c r="M5" s="15" t="s">
        <v>1</v>
      </c>
      <c r="N5" s="15" t="s">
        <v>2</v>
      </c>
      <c r="O5" s="15" t="s">
        <v>3</v>
      </c>
      <c r="P5" s="13" t="s">
        <v>4</v>
      </c>
      <c r="Q5" s="24" t="s">
        <v>29</v>
      </c>
      <c r="R5" s="23" t="s">
        <v>0</v>
      </c>
      <c r="S5" s="19" t="s">
        <v>1</v>
      </c>
      <c r="T5" s="19" t="s">
        <v>2</v>
      </c>
      <c r="U5" s="19" t="s">
        <v>3</v>
      </c>
      <c r="V5" s="17" t="s">
        <v>4</v>
      </c>
      <c r="W5" s="24" t="s">
        <v>29</v>
      </c>
    </row>
    <row r="6" spans="1:23" x14ac:dyDescent="0.25">
      <c r="A6" s="4" t="s">
        <v>14</v>
      </c>
      <c r="B6" s="43">
        <v>1</v>
      </c>
      <c r="C6" s="43">
        <v>25</v>
      </c>
      <c r="D6" s="43">
        <v>298</v>
      </c>
      <c r="E6" s="21" t="s">
        <v>5</v>
      </c>
      <c r="F6" s="25"/>
      <c r="G6" s="5">
        <v>0.34300000000000003</v>
      </c>
      <c r="H6" s="5">
        <v>1.9E-2</v>
      </c>
      <c r="I6" s="5">
        <v>1.0999999999999999E-2</v>
      </c>
      <c r="J6" s="6">
        <f>(((G6*$B$13)*B6)+(((H6/1000)*$B$13)*C6)+(((I6/1000)*$B$13)*D6))/1000</f>
        <v>2.154623250218723E-4</v>
      </c>
      <c r="K6" s="47">
        <f t="shared" ref="K6:K11" si="0">+F6*J6</f>
        <v>0</v>
      </c>
      <c r="L6" s="25"/>
      <c r="M6" s="16">
        <v>5.6000000000000001E-2</v>
      </c>
      <c r="N6" s="16">
        <v>1.2999999999999999E-3</v>
      </c>
      <c r="O6" s="16">
        <v>8.9999999999999998E-4</v>
      </c>
      <c r="P6" s="14">
        <f>(((M6*$B$13)*B6)+(((N6/1000)*$B$13)*C6)+(((O6/1000)*$B$13)*D6))/1000</f>
        <v>3.4983633082796473E-5</v>
      </c>
      <c r="Q6" s="47">
        <f t="shared" ref="Q6:Q11" si="1">+L6*P6</f>
        <v>0</v>
      </c>
      <c r="R6" s="25"/>
      <c r="S6" s="20">
        <v>0.161</v>
      </c>
      <c r="T6" s="20">
        <v>8.0999999999999996E-3</v>
      </c>
      <c r="U6" s="20">
        <v>3.2000000000000002E-3</v>
      </c>
      <c r="V6" s="18">
        <f>(((S6*$B$13)*B6)+(((T6/1000)*$B$13)*C6)+(((U6/1000)*$B$13)*D6))/1000</f>
        <v>1.0075912918555635E-4</v>
      </c>
      <c r="W6" s="47">
        <f t="shared" ref="W6:W11" si="2">+R6*V6</f>
        <v>0</v>
      </c>
    </row>
    <row r="7" spans="1:23" x14ac:dyDescent="0.25">
      <c r="A7" s="4" t="s">
        <v>15</v>
      </c>
      <c r="B7" s="43">
        <v>1</v>
      </c>
      <c r="C7" s="43">
        <v>25</v>
      </c>
      <c r="D7" s="43">
        <v>298</v>
      </c>
      <c r="E7" s="21" t="s">
        <v>5</v>
      </c>
      <c r="F7" s="25"/>
      <c r="G7" s="5">
        <v>0.34300000000000003</v>
      </c>
      <c r="H7" s="5">
        <v>1.9E-2</v>
      </c>
      <c r="I7" s="5">
        <v>1.0999999999999999E-2</v>
      </c>
      <c r="J7" s="6">
        <f t="shared" ref="J7:J11" si="3">(((G7*$B$13)*B7)+(((H7/1000)*$B$13)*C7)+(((I7/1000)*$B$13)*D7))/1000</f>
        <v>2.154623250218723E-4</v>
      </c>
      <c r="K7" s="47">
        <f t="shared" si="0"/>
        <v>0</v>
      </c>
      <c r="L7" s="25"/>
      <c r="M7" s="16">
        <v>5.6000000000000001E-2</v>
      </c>
      <c r="N7" s="16">
        <v>1.2999999999999999E-3</v>
      </c>
      <c r="O7" s="16">
        <v>8.9999999999999998E-4</v>
      </c>
      <c r="P7" s="14">
        <f t="shared" ref="P7:P11" si="4">(((M7*$B$13)*B7)+(((N7/1000)*$B$13)*C7)+(((O7/1000)*$B$13)*D7))/1000</f>
        <v>3.4983633082796473E-5</v>
      </c>
      <c r="Q7" s="47">
        <f t="shared" si="1"/>
        <v>0</v>
      </c>
      <c r="R7" s="25"/>
      <c r="S7" s="20">
        <v>0.161</v>
      </c>
      <c r="T7" s="20">
        <v>8.0999999999999996E-3</v>
      </c>
      <c r="U7" s="20">
        <v>3.2000000000000002E-3</v>
      </c>
      <c r="V7" s="18">
        <f t="shared" ref="V7:V11" si="5">(((S7*$B$13)*B7)+(((T7/1000)*$B$13)*C7)+(((U7/1000)*$B$13)*D7))/1000</f>
        <v>1.0075912918555635E-4</v>
      </c>
      <c r="W7" s="47">
        <f t="shared" si="2"/>
        <v>0</v>
      </c>
    </row>
    <row r="8" spans="1:23" x14ac:dyDescent="0.25">
      <c r="A8" s="4" t="s">
        <v>16</v>
      </c>
      <c r="B8" s="43">
        <v>1</v>
      </c>
      <c r="C8" s="43">
        <v>25</v>
      </c>
      <c r="D8" s="43">
        <v>298</v>
      </c>
      <c r="E8" s="21" t="s">
        <v>6</v>
      </c>
      <c r="F8" s="25"/>
      <c r="G8" s="5">
        <v>0.33500000000000002</v>
      </c>
      <c r="H8" s="5">
        <v>8.9999999999999993E-3</v>
      </c>
      <c r="I8" s="5">
        <v>8.0000000000000002E-3</v>
      </c>
      <c r="J8" s="6">
        <f t="shared" si="3"/>
        <v>2.0978050684005413E-4</v>
      </c>
      <c r="K8" s="47">
        <f t="shared" si="0"/>
        <v>0</v>
      </c>
      <c r="L8" s="25"/>
      <c r="M8" s="16">
        <v>5.2999999999999999E-2</v>
      </c>
      <c r="N8" s="16">
        <v>2.06E-2</v>
      </c>
      <c r="O8" s="16">
        <v>8.9999999999999998E-4</v>
      </c>
      <c r="P8" s="14">
        <f t="shared" si="4"/>
        <v>3.3419331106338974E-5</v>
      </c>
      <c r="Q8" s="47">
        <f t="shared" si="1"/>
        <v>0</v>
      </c>
      <c r="R8" s="25"/>
      <c r="S8" s="20">
        <v>0.14799999999999999</v>
      </c>
      <c r="T8" s="20">
        <v>1.23E-2</v>
      </c>
      <c r="U8" s="20">
        <v>3.0000000000000001E-3</v>
      </c>
      <c r="V8" s="18">
        <f t="shared" si="5"/>
        <v>9.2709513938598584E-5</v>
      </c>
      <c r="W8" s="47">
        <f t="shared" si="2"/>
        <v>0</v>
      </c>
    </row>
    <row r="9" spans="1:23" x14ac:dyDescent="0.25">
      <c r="A9" s="7" t="s">
        <v>17</v>
      </c>
      <c r="B9" s="44">
        <v>1</v>
      </c>
      <c r="C9" s="44">
        <v>25</v>
      </c>
      <c r="D9" s="44">
        <v>298</v>
      </c>
      <c r="E9" s="22" t="s">
        <v>7</v>
      </c>
      <c r="F9" s="25"/>
      <c r="G9" s="5">
        <v>0.34100000000000003</v>
      </c>
      <c r="H9" s="5">
        <v>8.9999999999999993E-3</v>
      </c>
      <c r="I9" s="5">
        <v>8.0000000000000002E-3</v>
      </c>
      <c r="J9" s="6">
        <f t="shared" si="3"/>
        <v>2.1350873399347809E-4</v>
      </c>
      <c r="K9" s="47">
        <f t="shared" si="0"/>
        <v>0</v>
      </c>
      <c r="L9" s="25"/>
      <c r="M9" s="16">
        <v>5.3999999999999999E-2</v>
      </c>
      <c r="N9" s="16">
        <v>2.06E-2</v>
      </c>
      <c r="O9" s="16">
        <v>8.9999999999999998E-4</v>
      </c>
      <c r="P9" s="14">
        <f t="shared" si="4"/>
        <v>3.4040702298576308E-5</v>
      </c>
      <c r="Q9" s="47">
        <f t="shared" si="1"/>
        <v>0</v>
      </c>
      <c r="R9" s="25"/>
      <c r="S9" s="20">
        <v>0.14299999999999999</v>
      </c>
      <c r="T9" s="20">
        <v>1.1900000000000001E-2</v>
      </c>
      <c r="U9" s="20">
        <v>2.8999999999999998E-3</v>
      </c>
      <c r="V9" s="18">
        <f t="shared" si="5"/>
        <v>8.9577927403960864E-5</v>
      </c>
      <c r="W9" s="47">
        <f t="shared" si="2"/>
        <v>0</v>
      </c>
    </row>
    <row r="10" spans="1:23" x14ac:dyDescent="0.25">
      <c r="A10" s="7" t="s">
        <v>18</v>
      </c>
      <c r="B10" s="44">
        <v>1</v>
      </c>
      <c r="C10" s="44">
        <v>29.8</v>
      </c>
      <c r="D10" s="44">
        <v>273</v>
      </c>
      <c r="E10" s="22" t="s">
        <v>8</v>
      </c>
      <c r="F10" s="25"/>
      <c r="G10" s="5">
        <v>0.33200000000000002</v>
      </c>
      <c r="H10" s="5">
        <v>7.0000000000000001E-3</v>
      </c>
      <c r="I10" s="5">
        <v>7.0000000000000001E-3</v>
      </c>
      <c r="J10" s="6">
        <f t="shared" si="3"/>
        <v>2.0761229420186115E-4</v>
      </c>
      <c r="K10" s="47">
        <f t="shared" si="0"/>
        <v>0</v>
      </c>
      <c r="L10" s="25"/>
      <c r="M10" s="16">
        <v>5.6000000000000001E-2</v>
      </c>
      <c r="N10" s="16">
        <v>2.1000000000000001E-2</v>
      </c>
      <c r="O10" s="16">
        <v>8.9999999999999998E-4</v>
      </c>
      <c r="P10" s="14">
        <f t="shared" si="4"/>
        <v>3.5338311759325535E-5</v>
      </c>
      <c r="Q10" s="47">
        <f t="shared" si="1"/>
        <v>0</v>
      </c>
      <c r="R10" s="25"/>
      <c r="S10" s="20">
        <v>0.13900000000000001</v>
      </c>
      <c r="T10" s="20">
        <v>1.12E-2</v>
      </c>
      <c r="U10" s="20">
        <v>2.8E-3</v>
      </c>
      <c r="V10" s="18">
        <f t="shared" si="5"/>
        <v>8.7052960709456777E-5</v>
      </c>
      <c r="W10" s="47">
        <f t="shared" si="2"/>
        <v>0</v>
      </c>
    </row>
    <row r="11" spans="1:23" ht="15.75" thickBot="1" x14ac:dyDescent="0.3">
      <c r="A11" s="7" t="s">
        <v>18</v>
      </c>
      <c r="B11" s="44">
        <v>1</v>
      </c>
      <c r="C11" s="44">
        <v>29.8</v>
      </c>
      <c r="D11" s="44">
        <v>273</v>
      </c>
      <c r="E11" s="21" t="s">
        <v>9</v>
      </c>
      <c r="F11" s="26"/>
      <c r="G11" s="27">
        <v>0.313</v>
      </c>
      <c r="H11" s="27">
        <v>8.0000000000000002E-3</v>
      </c>
      <c r="I11" s="27">
        <v>7.0000000000000001E-3</v>
      </c>
      <c r="J11" s="28">
        <f t="shared" si="3"/>
        <v>1.9582475841088042E-4</v>
      </c>
      <c r="K11" s="48">
        <f t="shared" si="0"/>
        <v>0</v>
      </c>
      <c r="L11" s="26"/>
      <c r="M11" s="31">
        <v>5.5E-2</v>
      </c>
      <c r="N11" s="31">
        <v>6.3E-3</v>
      </c>
      <c r="O11" s="31">
        <v>1.1000000000000001E-3</v>
      </c>
      <c r="P11" s="32">
        <f t="shared" si="4"/>
        <v>3.4478669569712877E-5</v>
      </c>
      <c r="Q11" s="48">
        <f t="shared" si="1"/>
        <v>0</v>
      </c>
      <c r="R11" s="26"/>
      <c r="S11" s="29">
        <v>0.13500000000000001</v>
      </c>
      <c r="T11" s="29">
        <v>1.09E-2</v>
      </c>
      <c r="U11" s="29">
        <v>2.7000000000000001E-3</v>
      </c>
      <c r="V11" s="30">
        <f t="shared" si="5"/>
        <v>8.4544957448500754E-5</v>
      </c>
      <c r="W11" s="48">
        <f t="shared" si="2"/>
        <v>0</v>
      </c>
    </row>
    <row r="13" spans="1:23" x14ac:dyDescent="0.25">
      <c r="A13" s="11" t="s">
        <v>28</v>
      </c>
      <c r="B13" s="12">
        <f>1/1.609344</f>
        <v>0.62137119223733395</v>
      </c>
    </row>
  </sheetData>
  <mergeCells count="4">
    <mergeCell ref="L4:Q4"/>
    <mergeCell ref="A4:D4"/>
    <mergeCell ref="F4:K4"/>
    <mergeCell ref="R4:W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EFC9B8753CE1429952C8902CF30F86" ma:contentTypeVersion="13" ma:contentTypeDescription="Crée un document." ma:contentTypeScope="" ma:versionID="fae5fb19a26cecb75fb615df85f28c71">
  <xsd:schema xmlns:xsd="http://www.w3.org/2001/XMLSchema" xmlns:xs="http://www.w3.org/2001/XMLSchema" xmlns:p="http://schemas.microsoft.com/office/2006/metadata/properties" xmlns:ns2="155bcfdb-5ae8-4f2c-9140-e78a143f340e" xmlns:ns3="e6838a23-aee9-4593-bc87-39345b55a12e" targetNamespace="http://schemas.microsoft.com/office/2006/metadata/properties" ma:root="true" ma:fieldsID="94f00f6313be0308908b1aca9d076a4d" ns2:_="" ns3:_="">
    <xsd:import namespace="155bcfdb-5ae8-4f2c-9140-e78a143f340e"/>
    <xsd:import namespace="e6838a23-aee9-4593-bc87-39345b55a1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5bcfdb-5ae8-4f2c-9140-e78a143f34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Balises d’images" ma:readOnly="false" ma:fieldId="{5cf76f15-5ced-4ddc-b409-7134ff3c332f}" ma:taxonomyMulti="true" ma:sspId="9eaa8290-3616-4126-84aa-16f277ca9c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838a23-aee9-4593-bc87-39345b55a12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16e7c749-9140-44d1-aeab-1f8dee6ba75e}" ma:internalName="TaxCatchAll" ma:showField="CatchAllData" ma:web="e6838a23-aee9-4593-bc87-39345b55a1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FAEFC2-A339-472D-B773-4FFC4A0F69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5bcfdb-5ae8-4f2c-9140-e78a143f340e"/>
    <ds:schemaRef ds:uri="e6838a23-aee9-4593-bc87-39345b55a1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57589EA-7E8E-4D2A-AD68-4DB56E73BDA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BD-terrestre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Audrey Pomerleau-Boivin</dc:creator>
  <cp:lastModifiedBy>Audrey Pomerleau-Boivin</cp:lastModifiedBy>
  <dcterms:created xsi:type="dcterms:W3CDTF">2015-06-05T18:19:34Z</dcterms:created>
  <dcterms:modified xsi:type="dcterms:W3CDTF">2024-04-08T13:48:22Z</dcterms:modified>
</cp:coreProperties>
</file>