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P:\Affaires Développement durable\C. Milieu de vie (axes d'opérations)\Climat\Base de données\"/>
    </mc:Choice>
  </mc:AlternateContent>
  <xr:revisionPtr revIDLastSave="0" documentId="13_ncr:1_{17658254-6802-47B0-BFB3-60900B8F06FB}" xr6:coauthVersionLast="47" xr6:coauthVersionMax="47" xr10:uidLastSave="{00000000-0000-0000-0000-000000000000}"/>
  <bookViews>
    <workbookView xWindow="28680" yWindow="0" windowWidth="29040" windowHeight="15840" activeTab="1" xr2:uid="{00000000-000D-0000-FFFF-FFFF00000000}"/>
  </bookViews>
  <sheets>
    <sheet name="Sommaire" sheetId="2" r:id="rId1"/>
    <sheet name="Collecte de données" sheetId="1" r:id="rId2"/>
    <sheet name="GES terrestres" sheetId="5" r:id="rId3"/>
    <sheet name="BD_Transport aerien" sheetId="7" r:id="rId4"/>
  </sheets>
  <externalReferences>
    <externalReference r:id="rId5"/>
  </externalReferences>
  <definedNames>
    <definedName name="_xlnm._FilterDatabase" localSheetId="3" hidden="1">'BD_Transport aerien'!$B$1:$F$1</definedName>
    <definedName name="_xlnm.Print_Titles" localSheetId="3">'BD_Transport aerien'!$1:$1</definedName>
    <definedName name="_xlnm.Print_Area" localSheetId="3">Tableau1[#All]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3" i="5" l="1"/>
  <c r="C41" i="5"/>
  <c r="C40" i="5"/>
  <c r="C31" i="5"/>
  <c r="C30" i="5"/>
  <c r="C33" i="5" s="1"/>
  <c r="C20" i="5"/>
  <c r="B20" i="5"/>
  <c r="B18" i="5"/>
  <c r="C23" i="5" s="1"/>
  <c r="C17" i="5"/>
  <c r="B17" i="5"/>
  <c r="C16" i="5"/>
  <c r="C18" i="5" s="1"/>
  <c r="B16" i="5"/>
  <c r="F1369" i="7"/>
  <c r="F1368" i="7"/>
  <c r="F1367" i="7"/>
  <c r="F1366" i="7"/>
  <c r="F1365" i="7"/>
  <c r="F1364" i="7"/>
  <c r="F1363" i="7"/>
  <c r="F1362" i="7"/>
  <c r="F1361" i="7"/>
  <c r="F1360" i="7"/>
  <c r="F1359" i="7"/>
  <c r="F1358" i="7"/>
  <c r="F1357" i="7"/>
  <c r="F1356" i="7"/>
  <c r="F1355" i="7"/>
  <c r="F1354" i="7"/>
  <c r="F1353" i="7"/>
  <c r="F1352" i="7"/>
  <c r="F1351" i="7"/>
  <c r="F1350" i="7"/>
  <c r="F1349" i="7"/>
  <c r="F1348" i="7"/>
  <c r="F1347" i="7"/>
  <c r="F1346" i="7"/>
  <c r="F1345" i="7"/>
  <c r="F1344" i="7"/>
  <c r="F1343" i="7"/>
  <c r="F1342" i="7"/>
  <c r="F1341" i="7"/>
  <c r="F1340" i="7"/>
  <c r="F1339" i="7"/>
  <c r="F1338" i="7"/>
  <c r="F1337" i="7"/>
  <c r="F1336" i="7"/>
  <c r="F1335" i="7"/>
  <c r="F1334" i="7"/>
  <c r="F1333" i="7"/>
  <c r="F1332" i="7"/>
  <c r="F1331" i="7"/>
  <c r="F1330" i="7"/>
  <c r="F1329" i="7"/>
  <c r="F1328" i="7"/>
  <c r="F1327" i="7"/>
  <c r="F1326" i="7"/>
  <c r="F1325" i="7"/>
  <c r="F1324" i="7"/>
  <c r="F1323" i="7"/>
  <c r="F1322" i="7"/>
  <c r="F1321" i="7"/>
  <c r="F1320" i="7"/>
  <c r="F1319" i="7"/>
  <c r="F1318" i="7"/>
  <c r="F1317" i="7"/>
  <c r="F1316" i="7"/>
  <c r="F1315" i="7"/>
  <c r="F1314" i="7"/>
  <c r="F1313" i="7"/>
  <c r="F1312" i="7"/>
  <c r="F1311" i="7"/>
  <c r="F1310" i="7"/>
  <c r="F1309" i="7"/>
  <c r="F1308" i="7"/>
  <c r="F1307" i="7"/>
  <c r="F1306" i="7"/>
  <c r="F1305" i="7"/>
  <c r="F1304" i="7"/>
  <c r="F1303" i="7"/>
  <c r="F1302" i="7"/>
  <c r="F1301" i="7"/>
  <c r="F1300" i="7"/>
  <c r="F1299" i="7"/>
  <c r="F1298" i="7"/>
  <c r="F1297" i="7"/>
  <c r="F1296" i="7"/>
  <c r="F1295" i="7"/>
  <c r="F1294" i="7"/>
  <c r="F1293" i="7"/>
  <c r="F1292" i="7"/>
  <c r="F1291" i="7"/>
  <c r="F1290" i="7"/>
  <c r="F1289" i="7"/>
  <c r="F1288" i="7"/>
  <c r="F1287" i="7"/>
  <c r="F1286" i="7"/>
  <c r="F1285" i="7"/>
  <c r="F1284" i="7"/>
  <c r="F1283" i="7"/>
  <c r="F1282" i="7"/>
  <c r="F1281" i="7"/>
  <c r="F1280" i="7"/>
  <c r="F1279" i="7"/>
  <c r="F1278" i="7"/>
  <c r="F1277" i="7"/>
  <c r="F1276" i="7"/>
  <c r="F1275" i="7"/>
  <c r="F1274" i="7"/>
  <c r="F1273" i="7"/>
  <c r="F1272" i="7"/>
  <c r="F1271" i="7"/>
  <c r="F1270" i="7"/>
  <c r="F1269" i="7"/>
  <c r="F1268" i="7"/>
  <c r="F1267" i="7"/>
  <c r="F1266" i="7"/>
  <c r="F1265" i="7"/>
  <c r="F1264" i="7"/>
  <c r="F1263" i="7"/>
  <c r="F1262" i="7"/>
  <c r="F1261" i="7"/>
  <c r="F1260" i="7"/>
  <c r="F1259" i="7"/>
  <c r="F1258" i="7"/>
  <c r="F1257" i="7"/>
  <c r="F1256" i="7"/>
  <c r="F1255" i="7"/>
  <c r="F1254" i="7"/>
  <c r="F1253" i="7"/>
  <c r="F1252" i="7"/>
  <c r="F1251" i="7"/>
  <c r="F1250" i="7"/>
  <c r="F1249" i="7"/>
  <c r="F1248" i="7"/>
  <c r="F1247" i="7"/>
  <c r="F1246" i="7"/>
  <c r="F1245" i="7"/>
  <c r="F1244" i="7"/>
  <c r="F1243" i="7"/>
  <c r="F1242" i="7"/>
  <c r="F1241" i="7"/>
  <c r="F1240" i="7"/>
  <c r="F1239" i="7"/>
  <c r="F1238" i="7"/>
  <c r="F1237" i="7"/>
  <c r="F1236" i="7"/>
  <c r="F1235" i="7"/>
  <c r="F1234" i="7"/>
  <c r="F1233" i="7"/>
  <c r="F1232" i="7"/>
  <c r="F1231" i="7"/>
  <c r="F1230" i="7"/>
  <c r="F1229" i="7"/>
  <c r="F1228" i="7"/>
  <c r="F1227" i="7"/>
  <c r="F1226" i="7"/>
  <c r="F1225" i="7"/>
  <c r="F1224" i="7"/>
  <c r="F1223" i="7"/>
  <c r="F1222" i="7"/>
  <c r="F1221" i="7"/>
  <c r="F1220" i="7"/>
  <c r="F1219" i="7"/>
  <c r="F1218" i="7"/>
  <c r="F1217" i="7"/>
  <c r="F1216" i="7"/>
  <c r="F1215" i="7"/>
  <c r="F1214" i="7"/>
  <c r="F1213" i="7"/>
  <c r="F1212" i="7"/>
  <c r="F1211" i="7"/>
  <c r="F1210" i="7"/>
  <c r="F1209" i="7"/>
  <c r="F1208" i="7"/>
  <c r="F1207" i="7"/>
  <c r="F1206" i="7"/>
  <c r="F1205" i="7"/>
  <c r="F1204" i="7"/>
  <c r="F1203" i="7"/>
  <c r="F1202" i="7"/>
  <c r="F1201" i="7"/>
  <c r="F1200" i="7"/>
  <c r="F1199" i="7"/>
  <c r="F1198" i="7"/>
  <c r="F1197" i="7"/>
  <c r="F1196" i="7"/>
  <c r="F1195" i="7"/>
  <c r="F1194" i="7"/>
  <c r="F1193" i="7"/>
  <c r="F1192" i="7"/>
  <c r="F1191" i="7"/>
  <c r="F1190" i="7"/>
  <c r="F1189" i="7"/>
  <c r="F1188" i="7"/>
  <c r="F1187" i="7"/>
  <c r="F1186" i="7"/>
  <c r="F1185" i="7"/>
  <c r="F1184" i="7"/>
  <c r="F1183" i="7"/>
  <c r="F1182" i="7"/>
  <c r="F1181" i="7"/>
  <c r="F1180" i="7"/>
  <c r="F1179" i="7"/>
  <c r="F1178" i="7"/>
  <c r="F1177" i="7"/>
  <c r="F1176" i="7"/>
  <c r="F1175" i="7"/>
  <c r="F1174" i="7"/>
  <c r="F1173" i="7"/>
  <c r="F1172" i="7"/>
  <c r="F1171" i="7"/>
  <c r="F1170" i="7"/>
  <c r="F1169" i="7"/>
  <c r="F1168" i="7"/>
  <c r="F1167" i="7"/>
  <c r="F1166" i="7"/>
  <c r="F1165" i="7"/>
  <c r="F1164" i="7"/>
  <c r="F1163" i="7"/>
  <c r="F1162" i="7"/>
  <c r="F1161" i="7"/>
  <c r="F1160" i="7"/>
  <c r="F1159" i="7"/>
  <c r="F1158" i="7"/>
  <c r="F1157" i="7"/>
  <c r="F1156" i="7"/>
  <c r="F1155" i="7"/>
  <c r="F1154" i="7"/>
  <c r="F1153" i="7"/>
  <c r="F1152" i="7"/>
  <c r="F1151" i="7"/>
  <c r="F1150" i="7"/>
  <c r="F1149" i="7"/>
  <c r="F1148" i="7"/>
  <c r="F1147" i="7"/>
  <c r="F1146" i="7"/>
  <c r="F1145" i="7"/>
  <c r="F1144" i="7"/>
  <c r="F1143" i="7"/>
  <c r="F1142" i="7"/>
  <c r="F1141" i="7"/>
  <c r="F1140" i="7"/>
  <c r="F1139" i="7"/>
  <c r="F1138" i="7"/>
  <c r="F1137" i="7"/>
  <c r="F1136" i="7"/>
  <c r="F1135" i="7"/>
  <c r="F1134" i="7"/>
  <c r="F1133" i="7"/>
  <c r="F1132" i="7"/>
  <c r="F1131" i="7"/>
  <c r="F1130" i="7"/>
  <c r="F1129" i="7"/>
  <c r="F1128" i="7"/>
  <c r="F1127" i="7"/>
  <c r="F1126" i="7"/>
  <c r="F1125" i="7"/>
  <c r="F1124" i="7"/>
  <c r="F1123" i="7"/>
  <c r="F1122" i="7"/>
  <c r="F1121" i="7"/>
  <c r="F1120" i="7"/>
  <c r="F1119" i="7"/>
  <c r="F1118" i="7"/>
  <c r="F1117" i="7"/>
  <c r="F1116" i="7"/>
  <c r="F1115" i="7"/>
  <c r="F1114" i="7"/>
  <c r="F1113" i="7"/>
  <c r="F1112" i="7"/>
  <c r="F1111" i="7"/>
  <c r="F1110" i="7"/>
  <c r="F1109" i="7"/>
  <c r="F1108" i="7"/>
  <c r="F1107" i="7"/>
  <c r="F1106" i="7"/>
  <c r="F1105" i="7"/>
  <c r="F1104" i="7"/>
  <c r="F1103" i="7"/>
  <c r="F1102" i="7"/>
  <c r="F1101" i="7"/>
  <c r="F1100" i="7"/>
  <c r="F1099" i="7"/>
  <c r="F1098" i="7"/>
  <c r="F1097" i="7"/>
  <c r="F1096" i="7"/>
  <c r="F1095" i="7"/>
  <c r="F1094" i="7"/>
  <c r="F1093" i="7"/>
  <c r="F1092" i="7"/>
  <c r="F1091" i="7"/>
  <c r="F1090" i="7"/>
  <c r="F1089" i="7"/>
  <c r="F1088" i="7"/>
  <c r="F1087" i="7"/>
  <c r="F1086" i="7"/>
  <c r="F1085" i="7"/>
  <c r="F1084" i="7"/>
  <c r="F1083" i="7"/>
  <c r="F1082" i="7"/>
  <c r="F1081" i="7"/>
  <c r="F1080" i="7"/>
  <c r="F1079" i="7"/>
  <c r="F1078" i="7"/>
  <c r="F1077" i="7"/>
  <c r="F1076" i="7"/>
  <c r="F1075" i="7"/>
  <c r="F1074" i="7"/>
  <c r="F1073" i="7"/>
  <c r="F1072" i="7"/>
  <c r="F1071" i="7"/>
  <c r="F1070" i="7"/>
  <c r="F1069" i="7"/>
  <c r="F1068" i="7"/>
  <c r="F1067" i="7"/>
  <c r="F1066" i="7"/>
  <c r="F1065" i="7"/>
  <c r="F1064" i="7"/>
  <c r="F1063" i="7"/>
  <c r="F1062" i="7"/>
  <c r="F1061" i="7"/>
  <c r="F1060" i="7"/>
  <c r="F1059" i="7"/>
  <c r="F1058" i="7"/>
  <c r="F1057" i="7"/>
  <c r="F1056" i="7"/>
  <c r="F1055" i="7"/>
  <c r="F1054" i="7"/>
  <c r="F1053" i="7"/>
  <c r="F1052" i="7"/>
  <c r="F1051" i="7"/>
  <c r="F1050" i="7"/>
  <c r="F1049" i="7"/>
  <c r="F1048" i="7"/>
  <c r="F1047" i="7"/>
  <c r="F1046" i="7"/>
  <c r="F1045" i="7"/>
  <c r="F1044" i="7"/>
  <c r="F1043" i="7"/>
  <c r="F1042" i="7"/>
  <c r="F1041" i="7"/>
  <c r="F1040" i="7"/>
  <c r="F1039" i="7"/>
  <c r="F1038" i="7"/>
  <c r="F1037" i="7"/>
  <c r="F1036" i="7"/>
  <c r="F1035" i="7"/>
  <c r="F1034" i="7"/>
  <c r="F1033" i="7"/>
  <c r="F1032" i="7"/>
  <c r="F1031" i="7"/>
  <c r="F1030" i="7"/>
  <c r="F1029" i="7"/>
  <c r="F1028" i="7"/>
  <c r="F1027" i="7"/>
  <c r="F1026" i="7"/>
  <c r="F1025" i="7"/>
  <c r="F1024" i="7"/>
  <c r="F1023" i="7"/>
  <c r="F1022" i="7"/>
  <c r="F1021" i="7"/>
  <c r="F1020" i="7"/>
  <c r="F1019" i="7"/>
  <c r="F1018" i="7"/>
  <c r="F1017" i="7"/>
  <c r="F1016" i="7"/>
  <c r="F1015" i="7"/>
  <c r="F1014" i="7"/>
  <c r="F1013" i="7"/>
  <c r="F1012" i="7"/>
  <c r="F1011" i="7"/>
  <c r="F1010" i="7"/>
  <c r="F1009" i="7"/>
  <c r="F1008" i="7"/>
  <c r="F1007" i="7"/>
  <c r="F1006" i="7"/>
  <c r="F1005" i="7"/>
  <c r="F1004" i="7"/>
  <c r="F1003" i="7"/>
  <c r="F1002" i="7"/>
  <c r="F1001" i="7"/>
  <c r="F1000" i="7"/>
  <c r="F999" i="7"/>
  <c r="F998" i="7"/>
  <c r="F997" i="7"/>
  <c r="F996" i="7"/>
  <c r="F995" i="7"/>
  <c r="F994" i="7"/>
  <c r="F993" i="7"/>
  <c r="F992" i="7"/>
  <c r="F991" i="7"/>
  <c r="F990" i="7"/>
  <c r="F989" i="7"/>
  <c r="F988" i="7"/>
  <c r="F987" i="7"/>
  <c r="F986" i="7"/>
  <c r="F985" i="7"/>
  <c r="F984" i="7"/>
  <c r="F983" i="7"/>
  <c r="F982" i="7"/>
  <c r="F981" i="7"/>
  <c r="F980" i="7"/>
  <c r="F979" i="7"/>
  <c r="F978" i="7"/>
  <c r="F977" i="7"/>
  <c r="F976" i="7"/>
  <c r="F975" i="7"/>
  <c r="F974" i="7"/>
  <c r="F973" i="7"/>
  <c r="F972" i="7"/>
  <c r="F971" i="7"/>
  <c r="F970" i="7"/>
  <c r="F969" i="7"/>
  <c r="F968" i="7"/>
  <c r="F967" i="7"/>
  <c r="F966" i="7"/>
  <c r="F965" i="7"/>
  <c r="F964" i="7"/>
  <c r="F963" i="7"/>
  <c r="F962" i="7"/>
  <c r="F961" i="7"/>
  <c r="F960" i="7"/>
  <c r="F959" i="7"/>
  <c r="F958" i="7"/>
  <c r="F957" i="7"/>
  <c r="F956" i="7"/>
  <c r="F955" i="7"/>
  <c r="F954" i="7"/>
  <c r="F953" i="7"/>
  <c r="F952" i="7"/>
  <c r="F951" i="7"/>
  <c r="F950" i="7"/>
  <c r="F949" i="7"/>
  <c r="F948" i="7"/>
  <c r="F947" i="7"/>
  <c r="F946" i="7"/>
  <c r="F945" i="7"/>
  <c r="F944" i="7"/>
  <c r="F943" i="7"/>
  <c r="F942" i="7"/>
  <c r="F941" i="7"/>
  <c r="F940" i="7"/>
  <c r="F939" i="7"/>
  <c r="F938" i="7"/>
  <c r="F937" i="7"/>
  <c r="F936" i="7"/>
  <c r="F935" i="7"/>
  <c r="F934" i="7"/>
  <c r="F933" i="7"/>
  <c r="F932" i="7"/>
  <c r="F931" i="7"/>
  <c r="F930" i="7"/>
  <c r="F929" i="7"/>
  <c r="F928" i="7"/>
  <c r="F927" i="7"/>
  <c r="F926" i="7"/>
  <c r="F925" i="7"/>
  <c r="F924" i="7"/>
  <c r="F923" i="7"/>
  <c r="F922" i="7"/>
  <c r="F921" i="7"/>
  <c r="F920" i="7"/>
  <c r="F919" i="7"/>
  <c r="F918" i="7"/>
  <c r="F917" i="7"/>
  <c r="F916" i="7"/>
  <c r="F915" i="7"/>
  <c r="F914" i="7"/>
  <c r="F913" i="7"/>
  <c r="F912" i="7"/>
  <c r="F911" i="7"/>
  <c r="F910" i="7"/>
  <c r="F909" i="7"/>
  <c r="F908" i="7"/>
  <c r="F907" i="7"/>
  <c r="F906" i="7"/>
  <c r="F905" i="7"/>
  <c r="F904" i="7"/>
  <c r="F903" i="7"/>
  <c r="F902" i="7"/>
  <c r="F901" i="7"/>
  <c r="F900" i="7"/>
  <c r="F899" i="7"/>
  <c r="F898" i="7"/>
  <c r="F897" i="7"/>
  <c r="F896" i="7"/>
  <c r="F895" i="7"/>
  <c r="F894" i="7"/>
  <c r="F893" i="7"/>
  <c r="F892" i="7"/>
  <c r="F891" i="7"/>
  <c r="F890" i="7"/>
  <c r="F889" i="7"/>
  <c r="F888" i="7"/>
  <c r="F887" i="7"/>
  <c r="F886" i="7"/>
  <c r="F885" i="7"/>
  <c r="F884" i="7"/>
  <c r="F883" i="7"/>
  <c r="F882" i="7"/>
  <c r="F881" i="7"/>
  <c r="F880" i="7"/>
  <c r="F879" i="7"/>
  <c r="F878" i="7"/>
  <c r="F877" i="7"/>
  <c r="F876" i="7"/>
  <c r="F875" i="7"/>
  <c r="F874" i="7"/>
  <c r="F873" i="7"/>
  <c r="F872" i="7"/>
  <c r="F871" i="7"/>
  <c r="F870" i="7"/>
  <c r="F869" i="7"/>
  <c r="F868" i="7"/>
  <c r="F867" i="7"/>
  <c r="F866" i="7"/>
  <c r="F865" i="7"/>
  <c r="F864" i="7"/>
  <c r="F863" i="7"/>
  <c r="F862" i="7"/>
  <c r="F861" i="7"/>
  <c r="F860" i="7"/>
  <c r="F859" i="7"/>
  <c r="F858" i="7"/>
  <c r="F857" i="7"/>
  <c r="F856" i="7"/>
  <c r="F855" i="7"/>
  <c r="F854" i="7"/>
  <c r="F853" i="7"/>
  <c r="F852" i="7"/>
  <c r="F851" i="7"/>
  <c r="F850" i="7"/>
  <c r="F849" i="7"/>
  <c r="F848" i="7"/>
  <c r="F847" i="7"/>
  <c r="F846" i="7"/>
  <c r="F845" i="7"/>
  <c r="F844" i="7"/>
  <c r="F843" i="7"/>
  <c r="F842" i="7"/>
  <c r="F841" i="7"/>
  <c r="F840" i="7"/>
  <c r="F839" i="7"/>
  <c r="F838" i="7"/>
  <c r="F837" i="7"/>
  <c r="F836" i="7"/>
  <c r="F835" i="7"/>
  <c r="F834" i="7"/>
  <c r="F833" i="7"/>
  <c r="F832" i="7"/>
  <c r="F831" i="7"/>
  <c r="F830" i="7"/>
  <c r="F829" i="7"/>
  <c r="F828" i="7"/>
  <c r="F827" i="7"/>
  <c r="F826" i="7"/>
  <c r="F825" i="7"/>
  <c r="F824" i="7"/>
  <c r="F823" i="7"/>
  <c r="F822" i="7"/>
  <c r="F821" i="7"/>
  <c r="F820" i="7"/>
  <c r="F819" i="7"/>
  <c r="F818" i="7"/>
  <c r="F817" i="7"/>
  <c r="F816" i="7"/>
  <c r="F815" i="7"/>
  <c r="F814" i="7"/>
  <c r="F813" i="7"/>
  <c r="F812" i="7"/>
  <c r="F811" i="7"/>
  <c r="F810" i="7"/>
  <c r="F809" i="7"/>
  <c r="F808" i="7"/>
  <c r="F807" i="7"/>
  <c r="F806" i="7"/>
  <c r="F805" i="7"/>
  <c r="F804" i="7"/>
  <c r="F803" i="7"/>
  <c r="F802" i="7"/>
  <c r="F801" i="7"/>
  <c r="F800" i="7"/>
  <c r="F799" i="7"/>
  <c r="F798" i="7"/>
  <c r="F797" i="7"/>
  <c r="F796" i="7"/>
  <c r="F795" i="7"/>
  <c r="F794" i="7"/>
  <c r="F793" i="7"/>
  <c r="F792" i="7"/>
  <c r="F791" i="7"/>
  <c r="F790" i="7"/>
  <c r="F789" i="7"/>
  <c r="F788" i="7"/>
  <c r="F787" i="7"/>
  <c r="F786" i="7"/>
  <c r="F785" i="7"/>
  <c r="F784" i="7"/>
  <c r="F783" i="7"/>
  <c r="F782" i="7"/>
  <c r="F781" i="7"/>
  <c r="F780" i="7"/>
  <c r="F779" i="7"/>
  <c r="F778" i="7"/>
  <c r="F777" i="7"/>
  <c r="F776" i="7"/>
  <c r="F775" i="7"/>
  <c r="F774" i="7"/>
  <c r="F773" i="7"/>
  <c r="F772" i="7"/>
  <c r="F771" i="7"/>
  <c r="F770" i="7"/>
  <c r="F769" i="7"/>
  <c r="F768" i="7"/>
  <c r="F767" i="7"/>
  <c r="F766" i="7"/>
  <c r="F765" i="7"/>
  <c r="F764" i="7"/>
  <c r="F763" i="7"/>
  <c r="F762" i="7"/>
  <c r="F761" i="7"/>
  <c r="F760" i="7"/>
  <c r="F759" i="7"/>
  <c r="F758" i="7"/>
  <c r="F757" i="7"/>
  <c r="F756" i="7"/>
  <c r="F755" i="7"/>
  <c r="F754" i="7"/>
  <c r="F753" i="7"/>
  <c r="F752" i="7"/>
  <c r="F751" i="7"/>
  <c r="F750" i="7"/>
  <c r="F749" i="7"/>
  <c r="F748" i="7"/>
  <c r="F747" i="7"/>
  <c r="F746" i="7"/>
  <c r="F745" i="7"/>
  <c r="F744" i="7"/>
  <c r="F743" i="7"/>
  <c r="F742" i="7"/>
  <c r="F741" i="7"/>
  <c r="F740" i="7"/>
  <c r="F739" i="7"/>
  <c r="F738" i="7"/>
  <c r="F737" i="7"/>
  <c r="F736" i="7"/>
  <c r="F735" i="7"/>
  <c r="F734" i="7"/>
  <c r="F733" i="7"/>
  <c r="F732" i="7"/>
  <c r="F731" i="7"/>
  <c r="F730" i="7"/>
  <c r="F729" i="7"/>
  <c r="F728" i="7"/>
  <c r="F727" i="7"/>
  <c r="F726" i="7"/>
  <c r="F725" i="7"/>
  <c r="F724" i="7"/>
  <c r="F723" i="7"/>
  <c r="F722" i="7"/>
  <c r="F721" i="7"/>
  <c r="F720" i="7"/>
  <c r="F719" i="7"/>
  <c r="F718" i="7"/>
  <c r="F717" i="7"/>
  <c r="F716" i="7"/>
  <c r="F715" i="7"/>
  <c r="F714" i="7"/>
  <c r="F713" i="7"/>
  <c r="F712" i="7"/>
  <c r="F711" i="7"/>
  <c r="F710" i="7"/>
  <c r="F709" i="7"/>
  <c r="F708" i="7"/>
  <c r="F707" i="7"/>
  <c r="F706" i="7"/>
  <c r="F705" i="7"/>
  <c r="F704" i="7"/>
  <c r="F703" i="7"/>
  <c r="F702" i="7"/>
  <c r="F701" i="7"/>
  <c r="F700" i="7"/>
  <c r="F699" i="7"/>
  <c r="F698" i="7"/>
  <c r="F697" i="7"/>
  <c r="F696" i="7"/>
  <c r="F695" i="7"/>
  <c r="F694" i="7"/>
  <c r="F693" i="7"/>
  <c r="F692" i="7"/>
  <c r="F691" i="7"/>
  <c r="F690" i="7"/>
  <c r="F689" i="7"/>
  <c r="F688" i="7"/>
  <c r="F687" i="7"/>
  <c r="F686" i="7"/>
  <c r="F685" i="7"/>
  <c r="F684" i="7"/>
  <c r="F683" i="7"/>
  <c r="F682" i="7"/>
  <c r="F681" i="7"/>
  <c r="F680" i="7"/>
  <c r="F679" i="7"/>
  <c r="F678" i="7"/>
  <c r="F677" i="7"/>
  <c r="F676" i="7"/>
  <c r="F675" i="7"/>
  <c r="F674" i="7"/>
  <c r="F673" i="7"/>
  <c r="F672" i="7"/>
  <c r="F671" i="7"/>
  <c r="F670" i="7"/>
  <c r="F669" i="7"/>
  <c r="F668" i="7"/>
  <c r="F667" i="7"/>
  <c r="F666" i="7"/>
  <c r="F665" i="7"/>
  <c r="F664" i="7"/>
  <c r="F663" i="7"/>
  <c r="F662" i="7"/>
  <c r="F661" i="7"/>
  <c r="F660" i="7"/>
  <c r="F659" i="7"/>
  <c r="F658" i="7"/>
  <c r="F657" i="7"/>
  <c r="F656" i="7"/>
  <c r="F655" i="7"/>
  <c r="F654" i="7"/>
  <c r="F653" i="7"/>
  <c r="F652" i="7"/>
  <c r="F651" i="7"/>
  <c r="F650" i="7"/>
  <c r="F649" i="7"/>
  <c r="F648" i="7"/>
  <c r="F647" i="7"/>
  <c r="F646" i="7"/>
  <c r="F645" i="7"/>
  <c r="F644" i="7"/>
  <c r="F643" i="7"/>
  <c r="F642" i="7"/>
  <c r="F641" i="7"/>
  <c r="F640" i="7"/>
  <c r="F639" i="7"/>
  <c r="F638" i="7"/>
  <c r="F637" i="7"/>
  <c r="F636" i="7"/>
  <c r="F635" i="7"/>
  <c r="F634" i="7"/>
  <c r="F633" i="7"/>
  <c r="F632" i="7"/>
  <c r="F631" i="7"/>
  <c r="F630" i="7"/>
  <c r="F629" i="7"/>
  <c r="F628" i="7"/>
  <c r="F627" i="7"/>
  <c r="F626" i="7"/>
  <c r="F625" i="7"/>
  <c r="F624" i="7"/>
  <c r="F623" i="7"/>
  <c r="F622" i="7"/>
  <c r="F621" i="7"/>
  <c r="F620" i="7"/>
  <c r="F619" i="7"/>
  <c r="F618" i="7"/>
  <c r="F617" i="7"/>
  <c r="F616" i="7"/>
  <c r="F615" i="7"/>
  <c r="F614" i="7"/>
  <c r="F613" i="7"/>
  <c r="F612" i="7"/>
  <c r="F611" i="7"/>
  <c r="F610" i="7"/>
  <c r="F609" i="7"/>
  <c r="F608" i="7"/>
  <c r="F607" i="7"/>
  <c r="F606" i="7"/>
  <c r="F605" i="7"/>
  <c r="F604" i="7"/>
  <c r="F603" i="7"/>
  <c r="F602" i="7"/>
  <c r="F601" i="7"/>
  <c r="F600" i="7"/>
  <c r="F599" i="7"/>
  <c r="F598" i="7"/>
  <c r="F597" i="7"/>
  <c r="F596" i="7"/>
  <c r="F595" i="7"/>
  <c r="F594" i="7"/>
  <c r="F593" i="7"/>
  <c r="F592" i="7"/>
  <c r="F591" i="7"/>
  <c r="F590" i="7"/>
  <c r="F589" i="7"/>
  <c r="F588" i="7"/>
  <c r="F587" i="7"/>
  <c r="F586" i="7"/>
  <c r="F585" i="7"/>
  <c r="F584" i="7"/>
  <c r="F583" i="7"/>
  <c r="F582" i="7"/>
  <c r="F581" i="7"/>
  <c r="F580" i="7"/>
  <c r="F579" i="7"/>
  <c r="F578" i="7"/>
  <c r="F577" i="7"/>
  <c r="F576" i="7"/>
  <c r="F575" i="7"/>
  <c r="F574" i="7"/>
  <c r="F573" i="7"/>
  <c r="F572" i="7"/>
  <c r="F571" i="7"/>
  <c r="F570" i="7"/>
  <c r="F569" i="7"/>
  <c r="F568" i="7"/>
  <c r="F567" i="7"/>
  <c r="F566" i="7"/>
  <c r="F565" i="7"/>
  <c r="F564" i="7"/>
  <c r="F563" i="7"/>
  <c r="F562" i="7"/>
  <c r="F561" i="7"/>
  <c r="F560" i="7"/>
  <c r="F559" i="7"/>
  <c r="F558" i="7"/>
  <c r="F557" i="7"/>
  <c r="F556" i="7"/>
  <c r="F555" i="7"/>
  <c r="F554" i="7"/>
  <c r="F553" i="7"/>
  <c r="F552" i="7"/>
  <c r="F551" i="7"/>
  <c r="F550" i="7"/>
  <c r="F549" i="7"/>
  <c r="F548" i="7"/>
  <c r="F547" i="7"/>
  <c r="F546" i="7"/>
  <c r="F545" i="7"/>
  <c r="F544" i="7"/>
  <c r="F543" i="7"/>
  <c r="F542" i="7"/>
  <c r="F541" i="7"/>
  <c r="F540" i="7"/>
  <c r="F539" i="7"/>
  <c r="F538" i="7"/>
  <c r="F537" i="7"/>
  <c r="F536" i="7"/>
  <c r="F535" i="7"/>
  <c r="F534" i="7"/>
  <c r="F533" i="7"/>
  <c r="F532" i="7"/>
  <c r="F531" i="7"/>
  <c r="F530" i="7"/>
  <c r="F529" i="7"/>
  <c r="F528" i="7"/>
  <c r="F527" i="7"/>
  <c r="F526" i="7"/>
  <c r="F525" i="7"/>
  <c r="F524" i="7"/>
  <c r="F523" i="7"/>
  <c r="F522" i="7"/>
  <c r="F521" i="7"/>
  <c r="F520" i="7"/>
  <c r="F519" i="7"/>
  <c r="F518" i="7"/>
  <c r="F517" i="7"/>
  <c r="F516" i="7"/>
  <c r="F515" i="7"/>
  <c r="F514" i="7"/>
  <c r="F513" i="7"/>
  <c r="F512" i="7"/>
  <c r="F511" i="7"/>
  <c r="F510" i="7"/>
  <c r="F509" i="7"/>
  <c r="F508" i="7"/>
  <c r="F507" i="7"/>
  <c r="F506" i="7"/>
  <c r="F505" i="7"/>
  <c r="F504" i="7"/>
  <c r="F503" i="7"/>
  <c r="F502" i="7"/>
  <c r="F501" i="7"/>
  <c r="F500" i="7"/>
  <c r="F499" i="7"/>
  <c r="F498" i="7"/>
  <c r="F497" i="7"/>
  <c r="F496" i="7"/>
  <c r="F495" i="7"/>
  <c r="F494" i="7"/>
  <c r="F493" i="7"/>
  <c r="F492" i="7"/>
  <c r="F491" i="7"/>
  <c r="F490" i="7"/>
  <c r="F489" i="7"/>
  <c r="F488" i="7"/>
  <c r="F487" i="7"/>
  <c r="F486" i="7"/>
  <c r="F485" i="7"/>
  <c r="F484" i="7"/>
  <c r="F483" i="7"/>
  <c r="F482" i="7"/>
  <c r="F481" i="7"/>
  <c r="F480" i="7"/>
  <c r="F479" i="7"/>
  <c r="F478" i="7"/>
  <c r="F477" i="7"/>
  <c r="F476" i="7"/>
  <c r="F475" i="7"/>
  <c r="F474" i="7"/>
  <c r="F473" i="7"/>
  <c r="F472" i="7"/>
  <c r="F471" i="7"/>
  <c r="F470" i="7"/>
  <c r="F469" i="7"/>
  <c r="F468" i="7"/>
  <c r="F467" i="7"/>
  <c r="F466" i="7"/>
  <c r="F465" i="7"/>
  <c r="F464" i="7"/>
  <c r="F463" i="7"/>
  <c r="F462" i="7"/>
  <c r="F461" i="7"/>
  <c r="F460" i="7"/>
  <c r="F459" i="7"/>
  <c r="F458" i="7"/>
  <c r="F457" i="7"/>
  <c r="F456" i="7"/>
  <c r="F455" i="7"/>
  <c r="F454" i="7"/>
  <c r="F453" i="7"/>
  <c r="F452" i="7"/>
  <c r="F451" i="7"/>
  <c r="F450" i="7"/>
  <c r="F449" i="7"/>
  <c r="F448" i="7"/>
  <c r="F447" i="7"/>
  <c r="F446" i="7"/>
  <c r="F445" i="7"/>
  <c r="F444" i="7"/>
  <c r="F443" i="7"/>
  <c r="F442" i="7"/>
  <c r="F441" i="7"/>
  <c r="F440" i="7"/>
  <c r="F439" i="7"/>
  <c r="F438" i="7"/>
  <c r="F437" i="7"/>
  <c r="F436" i="7"/>
  <c r="F435" i="7"/>
  <c r="F434" i="7"/>
  <c r="F433" i="7"/>
  <c r="F432" i="7"/>
  <c r="F431" i="7"/>
  <c r="F430" i="7"/>
  <c r="F429" i="7"/>
  <c r="F428" i="7"/>
  <c r="F427" i="7"/>
  <c r="F426" i="7"/>
  <c r="F425" i="7"/>
  <c r="F424" i="7"/>
  <c r="F423" i="7"/>
  <c r="F422" i="7"/>
  <c r="F421" i="7"/>
  <c r="F420" i="7"/>
  <c r="F419" i="7"/>
  <c r="F418" i="7"/>
  <c r="F417" i="7"/>
  <c r="F416" i="7"/>
  <c r="F415" i="7"/>
  <c r="F414" i="7"/>
  <c r="F413" i="7"/>
  <c r="F412" i="7"/>
  <c r="F411" i="7"/>
  <c r="F410" i="7"/>
  <c r="F409" i="7"/>
  <c r="F408" i="7"/>
  <c r="F407" i="7"/>
  <c r="F406" i="7"/>
  <c r="F405" i="7"/>
  <c r="F404" i="7"/>
  <c r="F403" i="7"/>
  <c r="F402" i="7"/>
  <c r="F401" i="7"/>
  <c r="F400" i="7"/>
  <c r="F399" i="7"/>
  <c r="F398" i="7"/>
  <c r="F397" i="7"/>
  <c r="F396" i="7"/>
  <c r="F395" i="7"/>
  <c r="F394" i="7"/>
  <c r="F393" i="7"/>
  <c r="F392" i="7"/>
  <c r="F391" i="7"/>
  <c r="F390" i="7"/>
  <c r="F389" i="7"/>
  <c r="F388" i="7"/>
  <c r="F387" i="7"/>
  <c r="F386" i="7"/>
  <c r="F385" i="7"/>
  <c r="F384" i="7"/>
  <c r="F383" i="7"/>
  <c r="F382" i="7"/>
  <c r="F381" i="7"/>
  <c r="F380" i="7"/>
  <c r="F379" i="7"/>
  <c r="F378" i="7"/>
  <c r="F377" i="7"/>
  <c r="F376" i="7"/>
  <c r="F375" i="7"/>
  <c r="F374" i="7"/>
  <c r="F373" i="7"/>
  <c r="F372" i="7"/>
  <c r="F371" i="7"/>
  <c r="F370" i="7"/>
  <c r="F369" i="7"/>
  <c r="F368" i="7"/>
  <c r="F367" i="7"/>
  <c r="F366" i="7"/>
  <c r="F365" i="7"/>
  <c r="F364" i="7"/>
  <c r="F363" i="7"/>
  <c r="F362" i="7"/>
  <c r="F361" i="7"/>
  <c r="F360" i="7"/>
  <c r="F359" i="7"/>
  <c r="F358" i="7"/>
  <c r="F357" i="7"/>
  <c r="F356" i="7"/>
  <c r="F355" i="7"/>
  <c r="F354" i="7"/>
  <c r="F353" i="7"/>
  <c r="F352" i="7"/>
  <c r="F351" i="7"/>
  <c r="F350" i="7"/>
  <c r="F349" i="7"/>
  <c r="F348" i="7"/>
  <c r="F347" i="7"/>
  <c r="F346" i="7"/>
  <c r="F345" i="7"/>
  <c r="F344" i="7"/>
  <c r="F343" i="7"/>
  <c r="F342" i="7"/>
  <c r="F341" i="7"/>
  <c r="F340" i="7"/>
  <c r="F339" i="7"/>
  <c r="F338" i="7"/>
  <c r="F337" i="7"/>
  <c r="F336" i="7"/>
  <c r="F335" i="7"/>
  <c r="F334" i="7"/>
  <c r="F333" i="7"/>
  <c r="F332" i="7"/>
  <c r="F331" i="7"/>
  <c r="F330" i="7"/>
  <c r="F329" i="7"/>
  <c r="F328" i="7"/>
  <c r="F327" i="7"/>
  <c r="F326" i="7"/>
  <c r="F325" i="7"/>
  <c r="F324" i="7"/>
  <c r="F323" i="7"/>
  <c r="F322" i="7"/>
  <c r="F321" i="7"/>
  <c r="F320" i="7"/>
  <c r="F319" i="7"/>
  <c r="F318" i="7"/>
  <c r="F317" i="7"/>
  <c r="F316" i="7"/>
  <c r="F315" i="7"/>
  <c r="F314" i="7"/>
  <c r="F313" i="7"/>
  <c r="F312" i="7"/>
  <c r="F311" i="7"/>
  <c r="F310" i="7"/>
  <c r="F309" i="7"/>
  <c r="F308" i="7"/>
  <c r="F307" i="7"/>
  <c r="F306" i="7"/>
  <c r="F305" i="7"/>
  <c r="F304" i="7"/>
  <c r="F303" i="7"/>
  <c r="F302" i="7"/>
  <c r="F301" i="7"/>
  <c r="F300" i="7"/>
  <c r="F299" i="7"/>
  <c r="F298" i="7"/>
  <c r="F297" i="7"/>
  <c r="F296" i="7"/>
  <c r="F295" i="7"/>
  <c r="F294" i="7"/>
  <c r="F293" i="7"/>
  <c r="F292" i="7"/>
  <c r="F291" i="7"/>
  <c r="F290" i="7"/>
  <c r="F289" i="7"/>
  <c r="F288" i="7"/>
  <c r="F287" i="7"/>
  <c r="F286" i="7"/>
  <c r="F285" i="7"/>
  <c r="F284" i="7"/>
  <c r="F283" i="7"/>
  <c r="F282" i="7"/>
  <c r="F281" i="7"/>
  <c r="F280" i="7"/>
  <c r="F279" i="7"/>
  <c r="F278" i="7"/>
  <c r="F277" i="7"/>
  <c r="F276" i="7"/>
  <c r="F275" i="7"/>
  <c r="F274" i="7"/>
  <c r="F273" i="7"/>
  <c r="F272" i="7"/>
  <c r="F271" i="7"/>
  <c r="F270" i="7"/>
  <c r="F269" i="7"/>
  <c r="F268" i="7"/>
  <c r="F267" i="7"/>
  <c r="F266" i="7"/>
  <c r="F265" i="7"/>
  <c r="F264" i="7"/>
  <c r="F263" i="7"/>
  <c r="F262" i="7"/>
  <c r="F261" i="7"/>
  <c r="F260" i="7"/>
  <c r="F259" i="7"/>
  <c r="F258" i="7"/>
  <c r="F257" i="7"/>
  <c r="F256" i="7"/>
  <c r="F255" i="7"/>
  <c r="F254" i="7"/>
  <c r="F253" i="7"/>
  <c r="F252" i="7"/>
  <c r="F251" i="7"/>
  <c r="F250" i="7"/>
  <c r="F249" i="7"/>
  <c r="F248" i="7"/>
  <c r="F247" i="7"/>
  <c r="F246" i="7"/>
  <c r="F245" i="7"/>
  <c r="F244" i="7"/>
  <c r="F243" i="7"/>
  <c r="F242" i="7"/>
  <c r="F241" i="7"/>
  <c r="F240" i="7"/>
  <c r="F239" i="7"/>
  <c r="F238" i="7"/>
  <c r="F237" i="7"/>
  <c r="F236" i="7"/>
  <c r="F235" i="7"/>
  <c r="F234" i="7"/>
  <c r="F233" i="7"/>
  <c r="F232" i="7"/>
  <c r="F231" i="7"/>
  <c r="F230" i="7"/>
  <c r="F229" i="7"/>
  <c r="F228" i="7"/>
  <c r="F227" i="7"/>
  <c r="F226" i="7"/>
  <c r="F225" i="7"/>
  <c r="F224" i="7"/>
  <c r="F223" i="7"/>
  <c r="F222" i="7"/>
  <c r="F221" i="7"/>
  <c r="F220" i="7"/>
  <c r="F219" i="7"/>
  <c r="F218" i="7"/>
  <c r="F217" i="7"/>
  <c r="F216" i="7"/>
  <c r="F215" i="7"/>
  <c r="F214" i="7"/>
  <c r="F213" i="7"/>
  <c r="F212" i="7"/>
  <c r="F211" i="7"/>
  <c r="F210" i="7"/>
  <c r="F209" i="7"/>
  <c r="F208" i="7"/>
  <c r="F207" i="7"/>
  <c r="F206" i="7"/>
  <c r="F205" i="7"/>
  <c r="F204" i="7"/>
  <c r="F203" i="7"/>
  <c r="F202" i="7"/>
  <c r="F201" i="7"/>
  <c r="F200" i="7"/>
  <c r="F199" i="7"/>
  <c r="F198" i="7"/>
  <c r="F197" i="7"/>
  <c r="F196" i="7"/>
  <c r="F195" i="7"/>
  <c r="F194" i="7"/>
  <c r="F193" i="7"/>
  <c r="F192" i="7"/>
  <c r="F191" i="7"/>
  <c r="F190" i="7"/>
  <c r="F189" i="7"/>
  <c r="F188" i="7"/>
  <c r="F187" i="7"/>
  <c r="F186" i="7"/>
  <c r="F185" i="7"/>
  <c r="F184" i="7"/>
  <c r="F183" i="7"/>
  <c r="F182" i="7"/>
  <c r="F181" i="7"/>
  <c r="F180" i="7"/>
  <c r="F179" i="7"/>
  <c r="F178" i="7"/>
  <c r="F177" i="7"/>
  <c r="F176" i="7"/>
  <c r="F175" i="7"/>
  <c r="F174" i="7"/>
  <c r="F173" i="7"/>
  <c r="F172" i="7"/>
  <c r="F171" i="7"/>
  <c r="F170" i="7"/>
  <c r="F169" i="7"/>
  <c r="F168" i="7"/>
  <c r="F167" i="7"/>
  <c r="F166" i="7"/>
  <c r="F165" i="7"/>
  <c r="F164" i="7"/>
  <c r="F163" i="7"/>
  <c r="F162" i="7"/>
  <c r="F161" i="7"/>
  <c r="F160" i="7"/>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F3" i="7"/>
  <c r="F2" i="7"/>
  <c r="B16" i="2" l="1"/>
  <c r="E161" i="1" l="1"/>
  <c r="A3" i="2" l="1"/>
  <c r="A2" i="2"/>
  <c r="I158" i="1"/>
  <c r="C21" i="2"/>
  <c r="E162" i="1"/>
  <c r="B7" i="2" s="1"/>
  <c r="G158" i="1"/>
  <c r="F158" i="1"/>
  <c r="B6" i="2"/>
  <c r="C158" i="1"/>
  <c r="B13" i="2" s="1"/>
  <c r="D158" i="1"/>
  <c r="B14" i="2" s="1"/>
  <c r="E158" i="1"/>
  <c r="B15" i="2" s="1"/>
  <c r="C15" i="2" s="1"/>
  <c r="B158" i="1"/>
  <c r="B12" i="2" s="1"/>
  <c r="C16" i="2" l="1"/>
  <c r="C12" i="2"/>
  <c r="C13" i="2"/>
  <c r="B8" i="2"/>
  <c r="C14" i="2" l="1"/>
  <c r="C17" i="2" s="1"/>
  <c r="C20" i="2" s="1"/>
  <c r="C2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Audrey Boivin</author>
  </authors>
  <commentList>
    <comment ref="I7" authorId="0" shapeId="0" xr:uid="{00000000-0006-0000-0100-000001000000}">
      <text>
        <r>
          <rPr>
            <b/>
            <sz val="9"/>
            <color indexed="81"/>
            <rFont val="Tahoma"/>
            <family val="2"/>
          </rPr>
          <t xml:space="preserve">Remplir cette colonne après l'événement. </t>
        </r>
        <r>
          <rPr>
            <sz val="9"/>
            <color indexed="81"/>
            <rFont val="Tahoma"/>
            <family val="2"/>
          </rPr>
          <t>Pour ce faire, référez-vous à la colonne F de l'onglet BD_Transport aerien du présent calculateur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Utilisateur</author>
    <author>tc={7C3A4489-2254-4E60-84E1-053242AAA380}</author>
    <author>tc={CF8847EE-D03F-48F8-9419-C23593B9DA1C}</author>
    <author>tc={37B8AA25-A02C-4370-A578-4673BC0E4CBD}</author>
    <author>tc={DF34B69C-9740-41C5-9E1B-505A85248A64}</author>
    <author>tc={B5827852-242A-471E-991B-7AAF53B83A74}</author>
    <author>tc={D857D370-7ABE-4C02-9825-01F3A49C7DD8}</author>
    <author>tc={635AAD1D-0A16-4102-8EDF-63CEC0139219}</author>
    <author>tc={27C5ADD5-3E80-4241-AC34-0A6AFC5D64AD}</author>
    <author>tc={31CF8FD9-ADB3-44DB-A897-6D1F59F737FC}</author>
    <author>tc={C5AA0895-18F4-48CD-9A2F-0E8CFE6C7606}</author>
    <author>tc={D4AB75FD-81EB-41C3-B9AD-70E6356F1EC8}</author>
    <author>tc={15F13D74-2CE8-49D7-A5AD-922D1F7FD12D}</author>
    <author>tc={407501BF-759F-4D97-B31C-4514F51DD0E5}</author>
    <author>tc={63122709-1840-4F4E-8F72-997F3B1997F9}</author>
    <author>tc={CE8CC20A-4C14-400A-8536-35354E7ED3E0}</author>
    <author>tc={DB7B7AC8-5643-4DC0-AFC3-FD5590F2C4D8}</author>
    <author>tc={5C7E50D5-1D70-4098-9DC7-62EE443F4B70}</author>
    <author>tc={2CF9D53E-347C-49ED-941B-97F8FD303EFD}</author>
    <author>tc={C79154B1-8275-461E-9A37-455958B66381}</author>
    <author>tc={B004F573-C030-480F-8D0A-CF1A28B4944D}</author>
    <author>tc={F1B4CDE9-1884-4E53-A887-A4C9CC9F9807}</author>
    <author>tc={546A6BE0-837C-4268-93BF-51582C7D8CDA}</author>
    <author>tc={0AFD5130-7A23-4389-A5BC-4B650653B289}</author>
    <author>tc={E6F03D9B-D900-4EF8-AD42-18D2E3AE81D4}</author>
    <author>tc={A306F42A-48D2-4A08-877B-2D549AA1C599}</author>
    <author>tc={DCA63147-0528-444E-B01D-1CE40DF87330}</author>
    <author>tc={998E0228-60E6-4DEC-A467-3ACFE856B8F9}</author>
    <author>tc={5DAD2EEA-FC3A-47D8-B5AD-AE1C6A2890EA}</author>
    <author>tc={499E0B3C-18E6-4B5F-ABCD-22963D97A6FF}</author>
    <author>tc={6CB84C6C-53C1-49EB-B5C8-CE763A2C575F}</author>
    <author>tc={F4CB51CF-5F1D-4A64-9A47-CBDF32D4DF38}</author>
  </authors>
  <commentList>
    <comment ref="E1" authorId="0" shapeId="0" xr:uid="{54FCB6CD-8C69-4282-A759-D1362D0A880D}">
      <text>
        <r>
          <rPr>
            <b/>
            <sz val="9"/>
            <color indexed="81"/>
            <rFont val="Tahoma"/>
            <family val="2"/>
          </rPr>
          <t>Utilisateur:</t>
        </r>
        <r>
          <rPr>
            <sz val="9"/>
            <color indexed="81"/>
            <rFont val="Tahoma"/>
            <family val="2"/>
          </rPr>
          <t xml:space="preserve">
Code de l'aéroport de la ville ou de l'aéroport le plus près si la ville n'a pas d'aéroport ou que cet aéroport n'est pas listé dans la base de données de l'OACI</t>
        </r>
      </text>
    </comment>
    <comment ref="E116" authorId="0" shapeId="0" xr:uid="{B22E9AC7-1E13-4A25-A28E-80A6E20AB5B9}">
      <text>
        <r>
          <rPr>
            <b/>
            <sz val="9"/>
            <color indexed="81"/>
            <rFont val="Tahoma"/>
            <family val="2"/>
          </rPr>
          <t>Utilisateur:</t>
        </r>
        <r>
          <rPr>
            <sz val="9"/>
            <color indexed="81"/>
            <rFont val="Tahoma"/>
            <family val="2"/>
          </rPr>
          <t xml:space="preserve">
YPN n'est pas dans la BD de l'OACI</t>
        </r>
      </text>
    </comment>
    <comment ref="E138" authorId="1" shapeId="0" xr:uid="{7C3A4489-2254-4E60-84E1-053242AAA38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YSZ et YME ne sont pas dans la base de données de l'OACI.</t>
      </text>
    </comment>
    <comment ref="E149" authorId="0" shapeId="0" xr:uid="{89B70551-1FFC-40E0-ADB1-8F3E26323690}">
      <text>
        <r>
          <rPr>
            <b/>
            <sz val="9"/>
            <color indexed="81"/>
            <rFont val="Tahoma"/>
            <family val="2"/>
          </rPr>
          <t>Utilisateur:</t>
        </r>
        <r>
          <rPr>
            <sz val="9"/>
            <color indexed="81"/>
            <rFont val="Tahoma"/>
            <family val="2"/>
          </rPr>
          <t xml:space="preserve">
YOD n'est pas dans la base de données de l'OACI</t>
        </r>
      </text>
    </comment>
    <comment ref="A157" authorId="2" shapeId="0" xr:uid="{CF8847EE-D03F-48F8-9419-C23593B9DA1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How do I get to Ellesmere Island?
You have to book a special charter flight from Resolute Bay which is not an easy place to reach by itself. To reach Resolute Bay you'll need to take a flight from Ottawa, via Iqaluit. Once there you'll take a 9-seat charter plane to Tanquary Fiord located on the southern end of Ellesmere Island</t>
      </text>
    </comment>
    <comment ref="E172" authorId="0" shapeId="0" xr:uid="{C1B9BED8-22FD-464A-908D-7F0CABD5A874}">
      <text>
        <r>
          <rPr>
            <b/>
            <sz val="9"/>
            <color indexed="81"/>
            <rFont val="Tahoma"/>
            <family val="2"/>
          </rPr>
          <t>Utilisateur:</t>
        </r>
        <r>
          <rPr>
            <sz val="9"/>
            <color indexed="81"/>
            <rFont val="Tahoma"/>
            <family val="2"/>
          </rPr>
          <t xml:space="preserve">
YGV n'est pas dans la BD de l'OACI</t>
        </r>
      </text>
    </comment>
    <comment ref="E174" authorId="3" shapeId="0" xr:uid="{37B8AA25-A02C-4370-A578-4673BC0E4CB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YGV n'est pas dans la base de données de l'OACI</t>
      </text>
    </comment>
    <comment ref="E176" authorId="0" shapeId="0" xr:uid="{D80B30D2-A814-4894-A977-B538B9A14F88}">
      <text>
        <r>
          <rPr>
            <b/>
            <sz val="9"/>
            <color indexed="81"/>
            <rFont val="Tahoma"/>
            <family val="2"/>
          </rPr>
          <t>Utilisateur:</t>
        </r>
        <r>
          <rPr>
            <sz val="9"/>
            <color indexed="81"/>
            <rFont val="Tahoma"/>
            <family val="2"/>
          </rPr>
          <t xml:space="preserve">
YPN n'est pas dans la BD de l'OACI</t>
        </r>
      </text>
    </comment>
    <comment ref="E208" authorId="0" shapeId="0" xr:uid="{441ADC42-0E9D-414C-96BF-089C92B29537}">
      <text>
        <r>
          <rPr>
            <b/>
            <sz val="9"/>
            <color indexed="81"/>
            <rFont val="Tahoma"/>
            <family val="2"/>
          </rPr>
          <t>Utilisateur:</t>
        </r>
        <r>
          <rPr>
            <sz val="9"/>
            <color indexed="81"/>
            <rFont val="Tahoma"/>
            <family val="2"/>
          </rPr>
          <t xml:space="preserve">
YOD n'est pas dans la base de données de l'OACI</t>
        </r>
      </text>
    </comment>
    <comment ref="E213" authorId="4" shapeId="0" xr:uid="{DF34B69C-9740-41C5-9E1B-505A85248A6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YNM n'est pas dans la base de données de l'OACI</t>
      </text>
    </comment>
    <comment ref="E214" authorId="5" shapeId="0" xr:uid="{B5827852-242A-471E-991B-7AAF53B83A7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YME n'est pas dans la base de données de l'OACI.</t>
      </text>
    </comment>
    <comment ref="E228" authorId="6" shapeId="0" xr:uid="{D857D370-7ABE-4C02-9825-01F3A49C7DD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Nunavik est un territoire. Nous utilisons le code d'aéroport de sa capitale.</t>
      </text>
    </comment>
    <comment ref="E239" authorId="7" shapeId="0" xr:uid="{635AAD1D-0A16-4102-8EDF-63CEC013921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YPQ n'est pas dans la base de données de l'OACI</t>
      </text>
    </comment>
    <comment ref="E258" authorId="8" shapeId="0" xr:uid="{27C5ADD5-3E80-4241-AC34-0A6AFC5D64A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YSZ n'est pas dans la base de données de l'OACI.</t>
      </text>
    </comment>
    <comment ref="E287" authorId="9" shapeId="0" xr:uid="{31CF8FD9-ADB3-44DB-A897-6D1F59F737F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YUB n'est pas dans la base de données de l'OACI</t>
      </text>
    </comment>
    <comment ref="E335" authorId="0" shapeId="0" xr:uid="{FF44B3C0-BC16-4CEC-999D-2D0B003000CA}">
      <text>
        <r>
          <rPr>
            <b/>
            <sz val="9"/>
            <color indexed="81"/>
            <rFont val="Tahoma"/>
            <family val="2"/>
          </rPr>
          <t>Utilisateur:</t>
        </r>
        <r>
          <rPr>
            <sz val="9"/>
            <color indexed="81"/>
            <rFont val="Tahoma"/>
            <family val="2"/>
          </rPr>
          <t xml:space="preserve">
ZPC n'est pas dans la base de données de l'OACI</t>
        </r>
      </text>
    </comment>
    <comment ref="E373" authorId="0" shapeId="0" xr:uid="{43A9BCDA-6BB1-4846-9E43-2C4072860AB9}">
      <text>
        <r>
          <rPr>
            <b/>
            <sz val="9"/>
            <color indexed="81"/>
            <rFont val="Tahoma"/>
            <family val="2"/>
          </rPr>
          <t>Utilisateur:</t>
        </r>
        <r>
          <rPr>
            <sz val="9"/>
            <color indexed="81"/>
            <rFont val="Tahoma"/>
            <family val="2"/>
          </rPr>
          <t xml:space="preserve">
BYK n'est pas dans la base de données de l'OACI</t>
        </r>
      </text>
    </comment>
    <comment ref="E376" authorId="0" shapeId="0" xr:uid="{54287F0A-9A46-49B2-8E3A-5DC2B61906A5}">
      <text>
        <r>
          <rPr>
            <b/>
            <sz val="9"/>
            <color indexed="81"/>
            <rFont val="Tahoma"/>
            <family val="2"/>
          </rPr>
          <t>Utilisateur:</t>
        </r>
        <r>
          <rPr>
            <sz val="9"/>
            <color indexed="81"/>
            <rFont val="Tahoma"/>
            <family val="2"/>
          </rPr>
          <t xml:space="preserve">
FOM n'est pas dans la base de données de l'OACI</t>
        </r>
      </text>
    </comment>
    <comment ref="E393" authorId="10" shapeId="0" xr:uid="{C5AA0895-18F4-48CD-9A2F-0E8CFE6C760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AVI n'est pas dans la base de données de l'OACI.</t>
      </text>
    </comment>
    <comment ref="E395" authorId="11" shapeId="0" xr:uid="{D4AB75FD-81EB-41C3-B9AD-70E6356F1EC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AVI n'est pas dans la base de données de l'OACI.</t>
      </text>
    </comment>
    <comment ref="E399" authorId="12" shapeId="0" xr:uid="{15F13D74-2CE8-49D7-A5AD-922D1F7FD12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AVI n'est pas dans la base de données de l'OACI.</t>
      </text>
    </comment>
    <comment ref="E414" authorId="13" shapeId="0" xr:uid="{407501BF-759F-4D97-B31C-4514F51DD0E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AAH n'est pas dans la base de données de l'OACI</t>
      </text>
    </comment>
    <comment ref="E457" authorId="14" shapeId="0" xr:uid="{63122709-1840-4F4E-8F72-997F3B1997F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Pas de vols internationaux à HHN</t>
      </text>
    </comment>
    <comment ref="E537" authorId="15" shapeId="0" xr:uid="{CE8CC20A-4C14-400A-8536-35354E7ED3E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CMR n'est pas dans la base de données de l'OACI</t>
      </text>
    </comment>
    <comment ref="E547" authorId="16" shapeId="0" xr:uid="{DB7B7AC8-5643-4DC0-AFC3-FD5590F2C4D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ANE n'est pas dans la base de données de l'OACI.</t>
      </text>
    </comment>
    <comment ref="E551" authorId="17" shapeId="0" xr:uid="{5C7E50D5-1D70-4098-9DC7-62EE443F4B7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QRV n'est pas dans la base de données de l'OACI</t>
      </text>
    </comment>
    <comment ref="E581" authorId="18" shapeId="0" xr:uid="{2CF9D53E-347C-49ED-941B-97F8FD303EF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URO n'est pas dans la base de données de l'OACI</t>
      </text>
    </comment>
    <comment ref="E606" authorId="19" shapeId="0" xr:uid="{C79154B1-8275-461E-9A37-455958B66381}">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EAP n'est pas dans la base de données de l'OACI</t>
      </text>
    </comment>
    <comment ref="E665" authorId="20" shapeId="0" xr:uid="{B004F573-C030-480F-8D0A-CF1A28B4944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FAB non desservi par vols internationaux.</t>
      </text>
    </comment>
    <comment ref="E684" authorId="21" shapeId="0" xr:uid="{F1B4CDE9-1884-4E53-A887-A4C9CC9F980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OBN n'est pas desservi pour les vols internationaux.</t>
      </text>
    </comment>
    <comment ref="E771" authorId="22" shapeId="0" xr:uid="{546A6BE0-837C-4268-93BF-51582C7D8CD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KKY et WAT ne sont pas dans la base de données de l'OACI.</t>
      </text>
    </comment>
    <comment ref="E782" authorId="23" shapeId="0" xr:uid="{0AFD5130-7A23-4389-A5BC-4B650653B28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JRS n'est pas dans la base de données de l'OACI.</t>
      </text>
    </comment>
    <comment ref="E931" authorId="24" shapeId="0" xr:uid="{E6F03D9B-D900-4EF8-AD42-18D2E3AE81D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ZMM n'est pas dans la base de données de l'OACI</t>
      </text>
    </comment>
    <comment ref="E963" authorId="25" shapeId="0" xr:uid="{A306F42A-48D2-4A08-877B-2D549AA1C59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ENS n'est pas dans la base de données de l'OACI</t>
      </text>
    </comment>
    <comment ref="E1023" authorId="26" shapeId="0" xr:uid="{DCA63147-0528-444E-B01D-1CE40DF8733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VRL non desservi par vols internationaux</t>
      </text>
    </comment>
    <comment ref="E1123" authorId="27" shapeId="0" xr:uid="{998E0228-60E6-4DEC-A467-3ACFE856B8F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ARB n'est pas dans la base de données de l'OACI.</t>
      </text>
    </comment>
    <comment ref="E1172" authorId="28" shapeId="0" xr:uid="{5DAD2EEA-FC3A-47D8-B5AD-AE1C6A2890E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CVO n'est pas dans la base de données de l'OACI.</t>
      </text>
    </comment>
    <comment ref="E1196" authorId="29" shapeId="0" xr:uid="{499E0B3C-18E6-4B5F-ABCD-22963D97A6F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Aucun vol vers le Canada à partir de HPN.</t>
      </text>
    </comment>
    <comment ref="E1365" authorId="30" shapeId="0" xr:uid="{6CB84C6C-53C1-49EB-B5C8-CE763A2C575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PRY n'est pas dans la base de données de l'OACI.</t>
      </text>
    </comment>
    <comment ref="E1368" authorId="31" shapeId="0" xr:uid="{F4CB51CF-5F1D-4A64-9A47-CBDF32D4DF3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Aéroport de Jérusalem fermé.</t>
      </text>
    </comment>
  </commentList>
</comments>
</file>

<file path=xl/sharedStrings.xml><?xml version="1.0" encoding="utf-8"?>
<sst xmlns="http://schemas.openxmlformats.org/spreadsheetml/2006/main" count="6926" uniqueCount="2485">
  <si>
    <t>Date:</t>
  </si>
  <si>
    <t>Pour le covoiturage, combien de personnes ont partagé la voiture?</t>
  </si>
  <si>
    <t>Mode de transport aérien (avion)</t>
  </si>
  <si>
    <t xml:space="preserve">Autobus </t>
  </si>
  <si>
    <t>Train</t>
  </si>
  <si>
    <t>Voiture ou taxi</t>
  </si>
  <si>
    <t>Marche ou vélo</t>
  </si>
  <si>
    <t>Covoiturage</t>
  </si>
  <si>
    <t>Nom de la ville</t>
  </si>
  <si>
    <t>TOTAUX</t>
  </si>
  <si>
    <t>Nombre de participants total</t>
  </si>
  <si>
    <t>Nombre de participants sondés</t>
  </si>
  <si>
    <t>Nombre de participants sondés (avion)</t>
  </si>
  <si>
    <t>km totaux</t>
  </si>
  <si>
    <t>Total pour l'échantillon sondé (avion exclu)</t>
  </si>
  <si>
    <t>Total pour l'événement (avion exclu)</t>
  </si>
  <si>
    <t>Total pour l'événement (avion seulement)</t>
  </si>
  <si>
    <t>Grand total pour l'évènement</t>
  </si>
  <si>
    <t>Sommaire des émissions de GES</t>
  </si>
  <si>
    <t>Participants</t>
  </si>
  <si>
    <t>Continent</t>
  </si>
  <si>
    <t>Code du pays</t>
  </si>
  <si>
    <t>Pays</t>
  </si>
  <si>
    <t>Ville de destination</t>
  </si>
  <si>
    <t>Émissions en tonnes de CO2 équivalent</t>
  </si>
  <si>
    <t>Émissions pour vols aller-retour ****</t>
  </si>
  <si>
    <t>Europe</t>
  </si>
  <si>
    <t>ALB</t>
  </si>
  <si>
    <t>Albanie</t>
  </si>
  <si>
    <t>Tirana</t>
  </si>
  <si>
    <t>Moyen-Orient</t>
  </si>
  <si>
    <t>ARE</t>
  </si>
  <si>
    <t>Arabie Saoudite</t>
  </si>
  <si>
    <t>Abu Dhabi</t>
  </si>
  <si>
    <t>Dubaï</t>
  </si>
  <si>
    <t>Amérique</t>
  </si>
  <si>
    <t>ARG</t>
  </si>
  <si>
    <t>Argentine</t>
  </si>
  <si>
    <t>Buenos Aires</t>
  </si>
  <si>
    <t>Mendoza</t>
  </si>
  <si>
    <t>Santa Fe</t>
  </si>
  <si>
    <t>ARM</t>
  </si>
  <si>
    <t>Arménie</t>
  </si>
  <si>
    <t>ATG</t>
  </si>
  <si>
    <t>Antigua</t>
  </si>
  <si>
    <t>Barbuda</t>
  </si>
  <si>
    <t>St. John's</t>
  </si>
  <si>
    <t>Océanie</t>
  </si>
  <si>
    <t>AUS</t>
  </si>
  <si>
    <t>Australie</t>
  </si>
  <si>
    <t>Adelaide</t>
  </si>
  <si>
    <t>Brisbane</t>
  </si>
  <si>
    <t>Cairns</t>
  </si>
  <si>
    <t>Canberra</t>
  </si>
  <si>
    <t>Melbourne</t>
  </si>
  <si>
    <t>Perth</t>
  </si>
  <si>
    <t>Sydney</t>
  </si>
  <si>
    <t>AUT</t>
  </si>
  <si>
    <t>Autriche</t>
  </si>
  <si>
    <t>Innsbruck</t>
  </si>
  <si>
    <t>Klagenfurt</t>
  </si>
  <si>
    <t>Klosterneuburg</t>
  </si>
  <si>
    <t>Salzbourg</t>
  </si>
  <si>
    <t>Vienne</t>
  </si>
  <si>
    <t>BEL</t>
  </si>
  <si>
    <t>Belgique</t>
  </si>
  <si>
    <t>Anvers</t>
  </si>
  <si>
    <t>Bruxelles</t>
  </si>
  <si>
    <t>Charleroi</t>
  </si>
  <si>
    <t>Gand</t>
  </si>
  <si>
    <t>Genk</t>
  </si>
  <si>
    <t>Ghent</t>
  </si>
  <si>
    <t>Liège</t>
  </si>
  <si>
    <t>Louvain-la-Neuve</t>
  </si>
  <si>
    <t>Mons</t>
  </si>
  <si>
    <t>Namur</t>
  </si>
  <si>
    <t>Spa</t>
  </si>
  <si>
    <t>Afrique</t>
  </si>
  <si>
    <t>BEN</t>
  </si>
  <si>
    <t>Bénin</t>
  </si>
  <si>
    <t>Cotonou</t>
  </si>
  <si>
    <t>BFA</t>
  </si>
  <si>
    <t>Burkina Faso</t>
  </si>
  <si>
    <t>Ouagadougou</t>
  </si>
  <si>
    <t>BGR</t>
  </si>
  <si>
    <t>Bulgarie</t>
  </si>
  <si>
    <t>Sofia</t>
  </si>
  <si>
    <t>BIH</t>
  </si>
  <si>
    <t>Bosnie</t>
  </si>
  <si>
    <t>Sarajevo</t>
  </si>
  <si>
    <t>BLZ</t>
  </si>
  <si>
    <t>Bélize</t>
  </si>
  <si>
    <t>Belize City</t>
  </si>
  <si>
    <t>BMU</t>
  </si>
  <si>
    <t>Bermude</t>
  </si>
  <si>
    <t>St. George's</t>
  </si>
  <si>
    <t>BOL</t>
  </si>
  <si>
    <t>Bolivie</t>
  </si>
  <si>
    <t>La Paz</t>
  </si>
  <si>
    <t>BRA</t>
  </si>
  <si>
    <t>Brésil</t>
  </si>
  <si>
    <t>Bélem</t>
  </si>
  <si>
    <t>Belo Horizonte</t>
  </si>
  <si>
    <t>Brasilia</t>
  </si>
  <si>
    <t>Curitiba</t>
  </si>
  <si>
    <t>Florianopolis</t>
  </si>
  <si>
    <t>Londrina</t>
  </si>
  <si>
    <t>Porto Alegre</t>
  </si>
  <si>
    <t>Recife</t>
  </si>
  <si>
    <t>Rio de Janeiro</t>
  </si>
  <si>
    <t>Salvador</t>
  </si>
  <si>
    <t>Sao Paulo</t>
  </si>
  <si>
    <t>CAN</t>
  </si>
  <si>
    <t>Canada-QC (nord)</t>
  </si>
  <si>
    <t>Akulivik</t>
  </si>
  <si>
    <t>Canada-QC</t>
  </si>
  <si>
    <t>Baie-Comeau</t>
  </si>
  <si>
    <t>Baie-James</t>
  </si>
  <si>
    <t>Canada-NB</t>
  </si>
  <si>
    <t>Bathurst</t>
  </si>
  <si>
    <t>Blanc Sablon</t>
  </si>
  <si>
    <t>Burnaby</t>
  </si>
  <si>
    <t>Canada-AB</t>
  </si>
  <si>
    <t>Calgary</t>
  </si>
  <si>
    <t>Canada-ON</t>
  </si>
  <si>
    <t>Cambridge</t>
  </si>
  <si>
    <t>Canada-NU</t>
  </si>
  <si>
    <t>Cape Dorset</t>
  </si>
  <si>
    <t>Canada-PEI</t>
  </si>
  <si>
    <t>Charlottetown</t>
  </si>
  <si>
    <t>Chibougamau</t>
  </si>
  <si>
    <t>Canada-MB</t>
  </si>
  <si>
    <t>Churchill</t>
  </si>
  <si>
    <t>Clyde River</t>
  </si>
  <si>
    <t>Edmonton</t>
  </si>
  <si>
    <t>Fermont</t>
  </si>
  <si>
    <t>Fort McMurray</t>
  </si>
  <si>
    <t>Frédéricton</t>
  </si>
  <si>
    <t>Gaspé</t>
  </si>
  <si>
    <t>Gatineau</t>
  </si>
  <si>
    <t>Canada-NL</t>
  </si>
  <si>
    <t>Grande Cache</t>
  </si>
  <si>
    <t>Grande Prairie</t>
  </si>
  <si>
    <t>Guelph</t>
  </si>
  <si>
    <t>Canada-NS</t>
  </si>
  <si>
    <t>Halifax</t>
  </si>
  <si>
    <t>Hamilton</t>
  </si>
  <si>
    <t>Île Ward Hunt</t>
  </si>
  <si>
    <t>Iles de la Madeleine</t>
  </si>
  <si>
    <t>Inukjuak</t>
  </si>
  <si>
    <t>Canada-TN</t>
  </si>
  <si>
    <t>Inuvik</t>
  </si>
  <si>
    <t>Iqaluit</t>
  </si>
  <si>
    <t>Kamloops</t>
  </si>
  <si>
    <t>Kangiqsualujjuaq</t>
  </si>
  <si>
    <t>Kangiqsujuaq</t>
  </si>
  <si>
    <t>Kelowna</t>
  </si>
  <si>
    <t>Kenora</t>
  </si>
  <si>
    <t>Kingfisher Lake</t>
  </si>
  <si>
    <t>Kingston</t>
  </si>
  <si>
    <t>Kitchener</t>
  </si>
  <si>
    <t>Kugluktuk</t>
  </si>
  <si>
    <t>Kuujjuaq</t>
  </si>
  <si>
    <t>Kuujjuarapik</t>
  </si>
  <si>
    <t>La Grande Rivière</t>
  </si>
  <si>
    <t>Lake Louise</t>
  </si>
  <si>
    <t>Letherbridge</t>
  </si>
  <si>
    <t>London</t>
  </si>
  <si>
    <t>Mississauga</t>
  </si>
  <si>
    <t>Moncton</t>
  </si>
  <si>
    <t>Mont Joli</t>
  </si>
  <si>
    <t>Montréal</t>
  </si>
  <si>
    <t>Nain</t>
  </si>
  <si>
    <t>New Westminster</t>
  </si>
  <si>
    <t>Niagara Falls</t>
  </si>
  <si>
    <t>Niagara-on-the-lake</t>
  </si>
  <si>
    <t>North Vancouver</t>
  </si>
  <si>
    <t>Oakville</t>
  </si>
  <si>
    <t>Ottawa</t>
  </si>
  <si>
    <t>Oxford Mills</t>
  </si>
  <si>
    <t>Pangnirtung</t>
  </si>
  <si>
    <t>Peace River</t>
  </si>
  <si>
    <t>Pond Inlet</t>
  </si>
  <si>
    <t>Port-Menier</t>
  </si>
  <si>
    <t>Prince George</t>
  </si>
  <si>
    <t>Puvirnituq</t>
  </si>
  <si>
    <t>Qikiqtarjuaq</t>
  </si>
  <si>
    <t>Quaqtaq</t>
  </si>
  <si>
    <t>Radisson</t>
  </si>
  <si>
    <t>Red Deer</t>
  </si>
  <si>
    <t>Canada-SA</t>
  </si>
  <si>
    <t>Resolute</t>
  </si>
  <si>
    <t>Rigolet</t>
  </si>
  <si>
    <t>Rouyn-Noranda</t>
  </si>
  <si>
    <t>Sackville</t>
  </si>
  <si>
    <t>Salluit</t>
  </si>
  <si>
    <t>Saskatoon</t>
  </si>
  <si>
    <t>Scarborough</t>
  </si>
  <si>
    <t>Schefferville</t>
  </si>
  <si>
    <t>St-Jean de Terre-Neuve</t>
  </si>
  <si>
    <t>St-John, NB</t>
  </si>
  <si>
    <t>Sudbury</t>
  </si>
  <si>
    <t>Tasiujuaq</t>
  </si>
  <si>
    <t>Toronto</t>
  </si>
  <si>
    <t>Umiujaq</t>
  </si>
  <si>
    <t>Val d'Or</t>
  </si>
  <si>
    <t>Vancouver</t>
  </si>
  <si>
    <t>Victoria</t>
  </si>
  <si>
    <t>Wabush</t>
  </si>
  <si>
    <t>Waterloo</t>
  </si>
  <si>
    <t>Canada</t>
  </si>
  <si>
    <t>Whitehorse</t>
  </si>
  <si>
    <t>Whitemouth</t>
  </si>
  <si>
    <t>Winnipeg</t>
  </si>
  <si>
    <t>Yellowknife</t>
  </si>
  <si>
    <t>CHE</t>
  </si>
  <si>
    <t>Suisse</t>
  </si>
  <si>
    <t>Ascona</t>
  </si>
  <si>
    <t xml:space="preserve">Suisse </t>
  </si>
  <si>
    <t>Bâle</t>
  </si>
  <si>
    <t>Berne</t>
  </si>
  <si>
    <t>Fribourg</t>
  </si>
  <si>
    <t>Genève</t>
  </si>
  <si>
    <t>Lausanne</t>
  </si>
  <si>
    <t>Lugano</t>
  </si>
  <si>
    <t>Neuchatel</t>
  </si>
  <si>
    <t>Zurich</t>
  </si>
  <si>
    <t>CHL</t>
  </si>
  <si>
    <t>Chili</t>
  </si>
  <si>
    <t>Concepción</t>
  </si>
  <si>
    <t>Punta Arenas</t>
  </si>
  <si>
    <t>Santa Cruz</t>
  </si>
  <si>
    <t>Santiago</t>
  </si>
  <si>
    <t>Asie</t>
  </si>
  <si>
    <t>CHN</t>
  </si>
  <si>
    <t>Chine</t>
  </si>
  <si>
    <t>Guangzhou</t>
  </si>
  <si>
    <t>Hang Zhou</t>
  </si>
  <si>
    <t>Shanghai</t>
  </si>
  <si>
    <t>Shenzhen</t>
  </si>
  <si>
    <t>Wuhan</t>
  </si>
  <si>
    <t>Xining</t>
  </si>
  <si>
    <t>Yushu</t>
  </si>
  <si>
    <t>CIV</t>
  </si>
  <si>
    <t>Côte d'Ivoire</t>
  </si>
  <si>
    <t>Abidjan</t>
  </si>
  <si>
    <t>CMR</t>
  </si>
  <si>
    <t>Cameroun</t>
  </si>
  <si>
    <t>Douala</t>
  </si>
  <si>
    <t>Yaoundé</t>
  </si>
  <si>
    <t>COD</t>
  </si>
  <si>
    <t>Congo (RDC)</t>
  </si>
  <si>
    <t>Kinshasa</t>
  </si>
  <si>
    <t>Lubumbashi</t>
  </si>
  <si>
    <t>COL</t>
  </si>
  <si>
    <t>Colombie</t>
  </si>
  <si>
    <t>Bogota</t>
  </si>
  <si>
    <t>Medellin</t>
  </si>
  <si>
    <t>CRI</t>
  </si>
  <si>
    <t>Costa Rica</t>
  </si>
  <si>
    <t>Liberia</t>
  </si>
  <si>
    <t>San José</t>
  </si>
  <si>
    <t>CUB</t>
  </si>
  <si>
    <t>Cuba</t>
  </si>
  <si>
    <t>Cienfuegos</t>
  </si>
  <si>
    <t>Holguin</t>
  </si>
  <si>
    <t>La Havane</t>
  </si>
  <si>
    <t>CYP</t>
  </si>
  <si>
    <t>Chypre</t>
  </si>
  <si>
    <t>Famagouste</t>
  </si>
  <si>
    <t>Larnaca</t>
  </si>
  <si>
    <t>Limassol</t>
  </si>
  <si>
    <t>CZE</t>
  </si>
  <si>
    <t>Rep Tchèque</t>
  </si>
  <si>
    <t>Prague</t>
  </si>
  <si>
    <t>DEU</t>
  </si>
  <si>
    <t>Allemagne</t>
  </si>
  <si>
    <t>Bayreuth</t>
  </si>
  <si>
    <t>Berlin</t>
  </si>
  <si>
    <t>Bonn</t>
  </si>
  <si>
    <t>Bremerhaven</t>
  </si>
  <si>
    <t>Cologne</t>
  </si>
  <si>
    <t>Dagstuhl</t>
  </si>
  <si>
    <t>Erfurt</t>
  </si>
  <si>
    <t>Erlangen</t>
  </si>
  <si>
    <t>Frankfurt</t>
  </si>
  <si>
    <t>Freiburg</t>
  </si>
  <si>
    <t>Giessen</t>
  </si>
  <si>
    <t>Hambourg</t>
  </si>
  <si>
    <t>Heidelberg</t>
  </si>
  <si>
    <t>Jena</t>
  </si>
  <si>
    <t>Karlsruhe</t>
  </si>
  <si>
    <t>Kiel</t>
  </si>
  <si>
    <t>Leipzig</t>
  </si>
  <si>
    <t>Lubeck</t>
  </si>
  <si>
    <t>Mainz</t>
  </si>
  <si>
    <t>Mannheim</t>
  </si>
  <si>
    <t>Munich</t>
  </si>
  <si>
    <t>Nuremberg</t>
  </si>
  <si>
    <t>Potsdam</t>
  </si>
  <si>
    <t>Timmendorfer Strand</t>
  </si>
  <si>
    <t>DNK</t>
  </si>
  <si>
    <t>Danemark</t>
  </si>
  <si>
    <t>Aalborg</t>
  </si>
  <si>
    <t>Billund</t>
  </si>
  <si>
    <t>Copenhague</t>
  </si>
  <si>
    <t>Odense</t>
  </si>
  <si>
    <t>DOM</t>
  </si>
  <si>
    <t>Rep dominicaine</t>
  </si>
  <si>
    <t>Punta Cana</t>
  </si>
  <si>
    <t>Santo Domingo</t>
  </si>
  <si>
    <t>DZA</t>
  </si>
  <si>
    <t>Algérie</t>
  </si>
  <si>
    <t>Alger</t>
  </si>
  <si>
    <t>Tlemcem</t>
  </si>
  <si>
    <t>ECU</t>
  </si>
  <si>
    <t>Équateur</t>
  </si>
  <si>
    <t>Cuenca</t>
  </si>
  <si>
    <t>Guayaquil</t>
  </si>
  <si>
    <t>Quito</t>
  </si>
  <si>
    <t>EGY</t>
  </si>
  <si>
    <t>Égypte</t>
  </si>
  <si>
    <t>ESP</t>
  </si>
  <si>
    <t>Espagne</t>
  </si>
  <si>
    <t>Alicante</t>
  </si>
  <si>
    <t>Barcelone</t>
  </si>
  <si>
    <t>Bilbao</t>
  </si>
  <si>
    <t>Gandia</t>
  </si>
  <si>
    <t>Grenade</t>
  </si>
  <si>
    <t>Madrid</t>
  </si>
  <si>
    <t>Malaga</t>
  </si>
  <si>
    <t>Palma de Majorque</t>
  </si>
  <si>
    <t>Salamanca</t>
  </si>
  <si>
    <t>San Sebastián</t>
  </si>
  <si>
    <t>Seville</t>
  </si>
  <si>
    <t>Valence</t>
  </si>
  <si>
    <t>Zaragoza</t>
  </si>
  <si>
    <t>ETH</t>
  </si>
  <si>
    <t>Addis Abeba</t>
  </si>
  <si>
    <t>FIN</t>
  </si>
  <si>
    <t>Finlande</t>
  </si>
  <si>
    <t>Helsinki</t>
  </si>
  <si>
    <t>Rovaniemi</t>
  </si>
  <si>
    <t>Tampere</t>
  </si>
  <si>
    <t>FJI</t>
  </si>
  <si>
    <t>Fidji</t>
  </si>
  <si>
    <t>Suva</t>
  </si>
  <si>
    <t>FRA</t>
  </si>
  <si>
    <t>France</t>
  </si>
  <si>
    <t>Aix-en-Provence</t>
  </si>
  <si>
    <t>Ajaccio</t>
  </si>
  <si>
    <t>Andresy</t>
  </si>
  <si>
    <t>Angers</t>
  </si>
  <si>
    <t>Anglet</t>
  </si>
  <si>
    <t>Annecy</t>
  </si>
  <si>
    <t>Arcachon</t>
  </si>
  <si>
    <t>Auzeville-Tolosane</t>
  </si>
  <si>
    <t>Avignon</t>
  </si>
  <si>
    <t>Biarritz</t>
  </si>
  <si>
    <t>Blois</t>
  </si>
  <si>
    <t>Bordeaux</t>
  </si>
  <si>
    <t>Boulogne-sur-mer</t>
  </si>
  <si>
    <t>Brest</t>
  </si>
  <si>
    <t>Caen</t>
  </si>
  <si>
    <t>Cergy</t>
  </si>
  <si>
    <t>Cerisy-La-Salle</t>
  </si>
  <si>
    <t>Ceyrat</t>
  </si>
  <si>
    <t>Chamonix</t>
  </si>
  <si>
    <t>Clermont-Ferrand</t>
  </si>
  <si>
    <t>Compiègne</t>
  </si>
  <si>
    <t>Dieppe</t>
  </si>
  <si>
    <t>Dijon</t>
  </si>
  <si>
    <t>Grenoble</t>
  </si>
  <si>
    <t>Hostens</t>
  </si>
  <si>
    <t>La Rochelle</t>
  </si>
  <si>
    <t>Lille</t>
  </si>
  <si>
    <t>L'Isle-sur-la-Sorgue</t>
  </si>
  <si>
    <t>Lyon</t>
  </si>
  <si>
    <t>Marseille</t>
  </si>
  <si>
    <t>Metz</t>
  </si>
  <si>
    <t>Montpellier</t>
  </si>
  <si>
    <t>Nancy</t>
  </si>
  <si>
    <t>Nantes</t>
  </si>
  <si>
    <t>Neuilly-sur-Seine</t>
  </si>
  <si>
    <t>Nice</t>
  </si>
  <si>
    <t>Nimes</t>
  </si>
  <si>
    <t>Orléans</t>
  </si>
  <si>
    <t>Orsay</t>
  </si>
  <si>
    <t>Ouistreham</t>
  </si>
  <si>
    <t>Paris</t>
  </si>
  <si>
    <t>Poitiers</t>
  </si>
  <si>
    <t>Rennes</t>
  </si>
  <si>
    <t>Roscoff</t>
  </si>
  <si>
    <t>Rouen</t>
  </si>
  <si>
    <t>Saint-Denis</t>
  </si>
  <si>
    <t>France (La Réunion)</t>
  </si>
  <si>
    <t>Saint-Denis de la Réunion</t>
  </si>
  <si>
    <t>Saint-Étienne</t>
  </si>
  <si>
    <t>Saint-Malo</t>
  </si>
  <si>
    <t>Saint-Maurice</t>
  </si>
  <si>
    <t>Sète</t>
  </si>
  <si>
    <t>Strasbourg</t>
  </si>
  <si>
    <t>Estonie</t>
  </si>
  <si>
    <t>Tallinn</t>
  </si>
  <si>
    <t>Toulon</t>
  </si>
  <si>
    <t>Toulouse</t>
  </si>
  <si>
    <t>Tours</t>
  </si>
  <si>
    <t>Vierumaki</t>
  </si>
  <si>
    <t>Villefranche-sur-Mer</t>
  </si>
  <si>
    <t>GAB</t>
  </si>
  <si>
    <t>Gabon</t>
  </si>
  <si>
    <t>Libreville</t>
  </si>
  <si>
    <t>GBR</t>
  </si>
  <si>
    <t>Royaume-Uni</t>
  </si>
  <si>
    <t>Aberdeen</t>
  </si>
  <si>
    <t>Birmingham</t>
  </si>
  <si>
    <t>Bridgnorth</t>
  </si>
  <si>
    <t>Brighton</t>
  </si>
  <si>
    <t>Bristol</t>
  </si>
  <si>
    <t>Cardiff</t>
  </si>
  <si>
    <t>Chesterfield</t>
  </si>
  <si>
    <t>Dalkeith</t>
  </si>
  <si>
    <t>Derbyshire</t>
  </si>
  <si>
    <t>Dundee</t>
  </si>
  <si>
    <t>Egham</t>
  </si>
  <si>
    <t>Falmouth</t>
  </si>
  <si>
    <t>Glasgow</t>
  </si>
  <si>
    <t>Guildford</t>
  </si>
  <si>
    <t>Hatfield Herts</t>
  </si>
  <si>
    <t>Hinxton</t>
  </si>
  <si>
    <t>Leeds</t>
  </si>
  <si>
    <t>Liverpool</t>
  </si>
  <si>
    <t>Londres</t>
  </si>
  <si>
    <t>Londres (STN)</t>
  </si>
  <si>
    <t>Manchester</t>
  </si>
  <si>
    <t>Newcastle upon Tyne</t>
  </si>
  <si>
    <t>Newquay</t>
  </si>
  <si>
    <t>Nottingham</t>
  </si>
  <si>
    <t>Old Windsor</t>
  </si>
  <si>
    <t>Oxford</t>
  </si>
  <si>
    <t>Plymouth</t>
  </si>
  <si>
    <t>Sheffield</t>
  </si>
  <si>
    <t>St-Andrews</t>
  </si>
  <si>
    <t>Swansea</t>
  </si>
  <si>
    <t>Tenby</t>
  </si>
  <si>
    <t>York</t>
  </si>
  <si>
    <t>GHA</t>
  </si>
  <si>
    <t>Ghana</t>
  </si>
  <si>
    <t>Accra</t>
  </si>
  <si>
    <t>GLP</t>
  </si>
  <si>
    <t>Guadeloupe</t>
  </si>
  <si>
    <t>Pointe-à-Pitre</t>
  </si>
  <si>
    <t>GRC</t>
  </si>
  <si>
    <t>Grèce</t>
  </si>
  <si>
    <t>Athènes</t>
  </si>
  <si>
    <t>Cape Sounio</t>
  </si>
  <si>
    <t>Chania</t>
  </si>
  <si>
    <t>Kavalla</t>
  </si>
  <si>
    <t>Rhodes</t>
  </si>
  <si>
    <t>Thessaloniki</t>
  </si>
  <si>
    <t>Volos</t>
  </si>
  <si>
    <t>Xanthi</t>
  </si>
  <si>
    <t>GRL</t>
  </si>
  <si>
    <t>Groenland</t>
  </si>
  <si>
    <t>Nuuk</t>
  </si>
  <si>
    <t>GTM</t>
  </si>
  <si>
    <t>Guatemala</t>
  </si>
  <si>
    <t>Champerico</t>
  </si>
  <si>
    <t>Guatemala city</t>
  </si>
  <si>
    <t>GUF</t>
  </si>
  <si>
    <t>France (Guyane)</t>
  </si>
  <si>
    <t>Cayenne</t>
  </si>
  <si>
    <t>Rémire-Montjoly</t>
  </si>
  <si>
    <t>HKG</t>
  </si>
  <si>
    <t>Hong Kong</t>
  </si>
  <si>
    <t>Kowloon</t>
  </si>
  <si>
    <t>HND</t>
  </si>
  <si>
    <t>Honduras</t>
  </si>
  <si>
    <t>Tegucigalpas</t>
  </si>
  <si>
    <t>HRV</t>
  </si>
  <si>
    <t>Croatie</t>
  </si>
  <si>
    <t>Rijeka</t>
  </si>
  <si>
    <t>Sibenik</t>
  </si>
  <si>
    <t>Split</t>
  </si>
  <si>
    <t>Zagreb</t>
  </si>
  <si>
    <t>HTI</t>
  </si>
  <si>
    <t>Haïti</t>
  </si>
  <si>
    <t>Port-au-Prince</t>
  </si>
  <si>
    <t>Saint-Marc</t>
  </si>
  <si>
    <t>HUN</t>
  </si>
  <si>
    <t>Hongrie</t>
  </si>
  <si>
    <t>Budapest</t>
  </si>
  <si>
    <t>Debrecen</t>
  </si>
  <si>
    <t>IDN</t>
  </si>
  <si>
    <t>Indonésie</t>
  </si>
  <si>
    <t>Jakarta</t>
  </si>
  <si>
    <t>IND</t>
  </si>
  <si>
    <t>Inde</t>
  </si>
  <si>
    <t>Chennai</t>
  </si>
  <si>
    <t>Delhi</t>
  </si>
  <si>
    <t>Dharwad</t>
  </si>
  <si>
    <t>Hyderabad</t>
  </si>
  <si>
    <t>Jaipur</t>
  </si>
  <si>
    <t>Mumbai</t>
  </si>
  <si>
    <t>New Delhi</t>
  </si>
  <si>
    <t>Pune</t>
  </si>
  <si>
    <t>IRL</t>
  </si>
  <si>
    <t>Irlande</t>
  </si>
  <si>
    <t>Belfast</t>
  </si>
  <si>
    <t>Dublin</t>
  </si>
  <si>
    <t>Killarney</t>
  </si>
  <si>
    <t>Limerick</t>
  </si>
  <si>
    <t>Shannon</t>
  </si>
  <si>
    <t>Tralee</t>
  </si>
  <si>
    <t>IRN</t>
  </si>
  <si>
    <t>Iran</t>
  </si>
  <si>
    <t>Tehéran</t>
  </si>
  <si>
    <t>ISL</t>
  </si>
  <si>
    <t>Islande</t>
  </si>
  <si>
    <t>Reykjavik</t>
  </si>
  <si>
    <t>ISR</t>
  </si>
  <si>
    <t>Israel</t>
  </si>
  <si>
    <t>Bethléem</t>
  </si>
  <si>
    <t>Nazareth</t>
  </si>
  <si>
    <t>Rehovot</t>
  </si>
  <si>
    <t>Tel Aviv</t>
  </si>
  <si>
    <t>ITA</t>
  </si>
  <si>
    <t>Italie</t>
  </si>
  <si>
    <t>Ancône</t>
  </si>
  <si>
    <t>Barga</t>
  </si>
  <si>
    <t>Bergamo</t>
  </si>
  <si>
    <t>Bertinoro</t>
  </si>
  <si>
    <t>Bologne</t>
  </si>
  <si>
    <t>Bolzano</t>
  </si>
  <si>
    <t>Brescia</t>
  </si>
  <si>
    <t>Brindisi</t>
  </si>
  <si>
    <t>Cagliari</t>
  </si>
  <si>
    <t>Capri</t>
  </si>
  <si>
    <t>Carovigno</t>
  </si>
  <si>
    <t>Erice</t>
  </si>
  <si>
    <t>Florence</t>
  </si>
  <si>
    <t>Gênes</t>
  </si>
  <si>
    <t>Milan</t>
  </si>
  <si>
    <t>Padova</t>
  </si>
  <si>
    <t>Prato</t>
  </si>
  <si>
    <t>Rome</t>
  </si>
  <si>
    <t>Siena</t>
  </si>
  <si>
    <t>Trapani</t>
  </si>
  <si>
    <t>Trento</t>
  </si>
  <si>
    <t>Turin</t>
  </si>
  <si>
    <t>Venise</t>
  </si>
  <si>
    <t>Vietri sul mare</t>
  </si>
  <si>
    <t>JAM</t>
  </si>
  <si>
    <t>Jamaïque</t>
  </si>
  <si>
    <t>Nassau</t>
  </si>
  <si>
    <t>JOR</t>
  </si>
  <si>
    <t>Jordanie</t>
  </si>
  <si>
    <t>Amman</t>
  </si>
  <si>
    <t>JPN</t>
  </si>
  <si>
    <t>Japon</t>
  </si>
  <si>
    <t>Fukuoka</t>
  </si>
  <si>
    <t>Gifu</t>
  </si>
  <si>
    <t>Inazawa</t>
  </si>
  <si>
    <t>Kyoto</t>
  </si>
  <si>
    <t>Lake Biwa</t>
  </si>
  <si>
    <t>Matsumoto</t>
  </si>
  <si>
    <t>Nagoya</t>
  </si>
  <si>
    <t>Nara</t>
  </si>
  <si>
    <t>Narashino</t>
  </si>
  <si>
    <t>Osaka</t>
  </si>
  <si>
    <t>Sapporo</t>
  </si>
  <si>
    <t>Shiga</t>
  </si>
  <si>
    <t>Tokyo</t>
  </si>
  <si>
    <t>Tsudanuma</t>
  </si>
  <si>
    <t>Yokohama</t>
  </si>
  <si>
    <t>KEN</t>
  </si>
  <si>
    <t>Kenya</t>
  </si>
  <si>
    <t>Nairobi</t>
  </si>
  <si>
    <t>KHM</t>
  </si>
  <si>
    <t>Cambodge</t>
  </si>
  <si>
    <t>Phnom Penh</t>
  </si>
  <si>
    <t>KOR</t>
  </si>
  <si>
    <t>Gwangju</t>
  </si>
  <si>
    <t>Jeju</t>
  </si>
  <si>
    <t>Seoul</t>
  </si>
  <si>
    <t>LAO</t>
  </si>
  <si>
    <t>Laos</t>
  </si>
  <si>
    <t>Luang Prabang</t>
  </si>
  <si>
    <t>Vientiane</t>
  </si>
  <si>
    <t>LBN</t>
  </si>
  <si>
    <t>Liban</t>
  </si>
  <si>
    <t>Beyrouth</t>
  </si>
  <si>
    <t>Jounieh</t>
  </si>
  <si>
    <t>LTU</t>
  </si>
  <si>
    <t>Lituanie</t>
  </si>
  <si>
    <t>Vilnius</t>
  </si>
  <si>
    <t>LUX</t>
  </si>
  <si>
    <t>Luxembourg</t>
  </si>
  <si>
    <t>Belval</t>
  </si>
  <si>
    <t>Macau</t>
  </si>
  <si>
    <t>MAR</t>
  </si>
  <si>
    <t>Maroc</t>
  </si>
  <si>
    <t>Casablanca</t>
  </si>
  <si>
    <t>Marrakech</t>
  </si>
  <si>
    <t>Oujda</t>
  </si>
  <si>
    <t>Rabat</t>
  </si>
  <si>
    <t>Settat</t>
  </si>
  <si>
    <t>Tanger</t>
  </si>
  <si>
    <t>MCO</t>
  </si>
  <si>
    <t>Monaco</t>
  </si>
  <si>
    <t>Monaco-ville</t>
  </si>
  <si>
    <t>Monte Carlo</t>
  </si>
  <si>
    <t>MDG</t>
  </si>
  <si>
    <t>Madagascar</t>
  </si>
  <si>
    <t>Antananarivo</t>
  </si>
  <si>
    <t>MEX</t>
  </si>
  <si>
    <t>Mexique</t>
  </si>
  <si>
    <t>Cancun</t>
  </si>
  <si>
    <t>Hermosillo</t>
  </si>
  <si>
    <t>Mexico</t>
  </si>
  <si>
    <t>Monterrey</t>
  </si>
  <si>
    <t>Oaxaca</t>
  </si>
  <si>
    <t>Querétaro</t>
  </si>
  <si>
    <t>MLI</t>
  </si>
  <si>
    <t>Mali</t>
  </si>
  <si>
    <t>Bamako</t>
  </si>
  <si>
    <t>MLT</t>
  </si>
  <si>
    <t>Malte</t>
  </si>
  <si>
    <t>MUS</t>
  </si>
  <si>
    <t>Île Maurice</t>
  </si>
  <si>
    <t>Mauritius</t>
  </si>
  <si>
    <t>MWI</t>
  </si>
  <si>
    <t>Malawi</t>
  </si>
  <si>
    <t>Lilongwe</t>
  </si>
  <si>
    <t>MYS</t>
  </si>
  <si>
    <t>Malaisie</t>
  </si>
  <si>
    <t>Kuala Lumpur</t>
  </si>
  <si>
    <t>Kuching</t>
  </si>
  <si>
    <t>NIC</t>
  </si>
  <si>
    <t>Nicaragua</t>
  </si>
  <si>
    <t>Managua</t>
  </si>
  <si>
    <t>NLD</t>
  </si>
  <si>
    <t>Pays-Bas</t>
  </si>
  <si>
    <t>Amsterdam</t>
  </si>
  <si>
    <t>Dwingeloo</t>
  </si>
  <si>
    <t>Eindhoven</t>
  </si>
  <si>
    <t>Groningen</t>
  </si>
  <si>
    <t>La Haye</t>
  </si>
  <si>
    <t>Maastricht</t>
  </si>
  <si>
    <t>Rotterdam</t>
  </si>
  <si>
    <t>Tilburg</t>
  </si>
  <si>
    <t>Utrecht</t>
  </si>
  <si>
    <t>NOR</t>
  </si>
  <si>
    <t>Norvège</t>
  </si>
  <si>
    <t>Bergen</t>
  </si>
  <si>
    <t>Kirkenes</t>
  </si>
  <si>
    <t>Longyearbyen</t>
  </si>
  <si>
    <t>Oslo</t>
  </si>
  <si>
    <t>Pasvik</t>
  </si>
  <si>
    <t>Roros</t>
  </si>
  <si>
    <t>Tromso</t>
  </si>
  <si>
    <t>Trondheim</t>
  </si>
  <si>
    <t>NPL</t>
  </si>
  <si>
    <t>Népal</t>
  </si>
  <si>
    <t>Katmandou</t>
  </si>
  <si>
    <t>NZL</t>
  </si>
  <si>
    <t>Nouvelle-Zélande</t>
  </si>
  <si>
    <t>Auckland</t>
  </si>
  <si>
    <t>Christchurch</t>
  </si>
  <si>
    <t>Wellington</t>
  </si>
  <si>
    <t>PAN</t>
  </si>
  <si>
    <t>Panama</t>
  </si>
  <si>
    <t>Panama City</t>
  </si>
  <si>
    <t>PER</t>
  </si>
  <si>
    <t>Pérou</t>
  </si>
  <si>
    <t>Arequipa</t>
  </si>
  <si>
    <t>Lima</t>
  </si>
  <si>
    <t>PHL</t>
  </si>
  <si>
    <t>Philippines</t>
  </si>
  <si>
    <t>Manila</t>
  </si>
  <si>
    <t>POL</t>
  </si>
  <si>
    <t>Pologne</t>
  </si>
  <si>
    <t>Cracovie</t>
  </si>
  <si>
    <t>Jablonna</t>
  </si>
  <si>
    <t>Kliczków</t>
  </si>
  <si>
    <t>Krynica</t>
  </si>
  <si>
    <t>Miedzyzdroje</t>
  </si>
  <si>
    <t>Szczecin</t>
  </si>
  <si>
    <t>Varsovie</t>
  </si>
  <si>
    <t>Warsaw</t>
  </si>
  <si>
    <t>PRI</t>
  </si>
  <si>
    <t>Porto Rico</t>
  </si>
  <si>
    <t>San Juan</t>
  </si>
  <si>
    <t>PRT</t>
  </si>
  <si>
    <t>Portugal</t>
  </si>
  <si>
    <t>Aveiro</t>
  </si>
  <si>
    <t>Porto</t>
  </si>
  <si>
    <t>PRY</t>
  </si>
  <si>
    <t>Paraguay</t>
  </si>
  <si>
    <t>Asunción</t>
  </si>
  <si>
    <t>PYF</t>
  </si>
  <si>
    <t>Polynésie française</t>
  </si>
  <si>
    <t>Moorea</t>
  </si>
  <si>
    <t>Papeete</t>
  </si>
  <si>
    <t>Tahiti</t>
  </si>
  <si>
    <t>QAT</t>
  </si>
  <si>
    <t>Qatar</t>
  </si>
  <si>
    <t>Doha</t>
  </si>
  <si>
    <t>ROM</t>
  </si>
  <si>
    <t>Roumanie</t>
  </si>
  <si>
    <t>Bacau</t>
  </si>
  <si>
    <t>Bucarest</t>
  </si>
  <si>
    <t>Iasi</t>
  </si>
  <si>
    <t>Suceava</t>
  </si>
  <si>
    <t>Targu Mures</t>
  </si>
  <si>
    <t>RUS</t>
  </si>
  <si>
    <t>Russie</t>
  </si>
  <si>
    <t>Moscou</t>
  </si>
  <si>
    <t>Saint-Pétersbourg</t>
  </si>
  <si>
    <t>Tomsk</t>
  </si>
  <si>
    <t>SAU</t>
  </si>
  <si>
    <t>Riyad</t>
  </si>
  <si>
    <t>SEN</t>
  </si>
  <si>
    <t>Sénégal</t>
  </si>
  <si>
    <t>Dakar</t>
  </si>
  <si>
    <t>Thiès</t>
  </si>
  <si>
    <t>SGP</t>
  </si>
  <si>
    <t>Singapour</t>
  </si>
  <si>
    <t>Changi</t>
  </si>
  <si>
    <t>SLV</t>
  </si>
  <si>
    <t>San Salvador</t>
  </si>
  <si>
    <t>SRB</t>
  </si>
  <si>
    <t>Serbie</t>
  </si>
  <si>
    <t>Belgrade</t>
  </si>
  <si>
    <t>SVN</t>
  </si>
  <si>
    <t>Slovénie</t>
  </si>
  <si>
    <t>LakeBled</t>
  </si>
  <si>
    <t>Ljubljana</t>
  </si>
  <si>
    <t>SWE</t>
  </si>
  <si>
    <t>Suède</t>
  </si>
  <si>
    <t>Göteborg</t>
  </si>
  <si>
    <t>Kalmar</t>
  </si>
  <si>
    <t>Karlstad</t>
  </si>
  <si>
    <t>Kiruna</t>
  </si>
  <si>
    <t>Linköping</t>
  </si>
  <si>
    <t>Lund</t>
  </si>
  <si>
    <t>Malmo</t>
  </si>
  <si>
    <t>Marstrand</t>
  </si>
  <si>
    <t>Onsala</t>
  </si>
  <si>
    <t>Stockholm</t>
  </si>
  <si>
    <t>Sundsvall</t>
  </si>
  <si>
    <t>Umea</t>
  </si>
  <si>
    <t>Uppsala</t>
  </si>
  <si>
    <t>Vassmolösa</t>
  </si>
  <si>
    <t>TGO</t>
  </si>
  <si>
    <t>Togo</t>
  </si>
  <si>
    <t>Lomé</t>
  </si>
  <si>
    <t>THA</t>
  </si>
  <si>
    <t>Thaïlande</t>
  </si>
  <si>
    <t>Bangkok</t>
  </si>
  <si>
    <t>Chiang Mai</t>
  </si>
  <si>
    <t>TUN</t>
  </si>
  <si>
    <t>Tunisie</t>
  </si>
  <si>
    <t>Enfidha</t>
  </si>
  <si>
    <t>Gammarth</t>
  </si>
  <si>
    <t>Hammamet</t>
  </si>
  <si>
    <t>Monastir</t>
  </si>
  <si>
    <t>Tunis</t>
  </si>
  <si>
    <t>TUR</t>
  </si>
  <si>
    <t>Turquie</t>
  </si>
  <si>
    <t>Istanbul</t>
  </si>
  <si>
    <t>TWN</t>
  </si>
  <si>
    <t>Taiwan</t>
  </si>
  <si>
    <t>Taipei</t>
  </si>
  <si>
    <t>TZA</t>
  </si>
  <si>
    <t>Tanzanie</t>
  </si>
  <si>
    <t>Dar es Salam</t>
  </si>
  <si>
    <t>UKR</t>
  </si>
  <si>
    <t>Ukraine</t>
  </si>
  <si>
    <t>Kiev</t>
  </si>
  <si>
    <t>URY</t>
  </si>
  <si>
    <t>Uruguay</t>
  </si>
  <si>
    <t>Montevideo</t>
  </si>
  <si>
    <t>USA</t>
  </si>
  <si>
    <t>États-Unis</t>
  </si>
  <si>
    <t>Philadelphie</t>
  </si>
  <si>
    <t>Washington DC</t>
  </si>
  <si>
    <t>VNM</t>
  </si>
  <si>
    <t>Vietnam</t>
  </si>
  <si>
    <t>Da Nang</t>
  </si>
  <si>
    <t>Hanoi</t>
  </si>
  <si>
    <t>Ho Chi Minh City</t>
  </si>
  <si>
    <t>Hoi An</t>
  </si>
  <si>
    <t>ZAF</t>
  </si>
  <si>
    <t>Afrique du Sud</t>
  </si>
  <si>
    <t>Cape Town</t>
  </si>
  <si>
    <t>Durban</t>
  </si>
  <si>
    <t>Johannesburg</t>
  </si>
  <si>
    <t>No. du participant sondé</t>
  </si>
  <si>
    <r>
      <t>Émissions de CO</t>
    </r>
    <r>
      <rPr>
        <vertAlign val="subscript"/>
        <sz val="11"/>
        <color theme="1"/>
        <rFont val="Calibri"/>
        <family val="2"/>
        <scheme val="minor"/>
      </rPr>
      <t>2</t>
    </r>
    <r>
      <rPr>
        <sz val="11"/>
        <color theme="1"/>
        <rFont val="Calibri"/>
        <family val="2"/>
        <scheme val="minor"/>
      </rPr>
      <t>éq.</t>
    </r>
  </si>
  <si>
    <r>
      <t>tonnes de CO</t>
    </r>
    <r>
      <rPr>
        <sz val="8"/>
        <color theme="1"/>
        <rFont val="Calibri"/>
        <family val="2"/>
        <scheme val="minor"/>
      </rPr>
      <t>2</t>
    </r>
    <r>
      <rPr>
        <sz val="11"/>
        <color theme="1"/>
        <rFont val="Calibri"/>
        <family val="2"/>
        <scheme val="minor"/>
      </rPr>
      <t>éq.</t>
    </r>
  </si>
  <si>
    <t>Autobus</t>
  </si>
  <si>
    <t>Nombre TOTAL de participants:</t>
  </si>
  <si>
    <t xml:space="preserve">Événement: </t>
  </si>
  <si>
    <r>
      <t xml:space="preserve">IMPORTANT
</t>
    </r>
    <r>
      <rPr>
        <sz val="11"/>
        <color theme="1"/>
        <rFont val="Calibri"/>
        <family val="2"/>
        <scheme val="minor"/>
      </rPr>
      <t>Pour obtenir les émissions de gaz à effet de serre (GES) associées aux déplacements des participants lors d'un événement, il suffit de remplir les cases bleues seulement. Il est important de ne pas modifier les cases grises puisqu'elles contiennent des formules.</t>
    </r>
  </si>
  <si>
    <r>
      <rPr>
        <b/>
        <sz val="11"/>
        <rFont val="Calibri"/>
        <family val="2"/>
        <scheme val="minor"/>
      </rPr>
      <t>DÉPLACEMENTS EN AVION</t>
    </r>
    <r>
      <rPr>
        <sz val="11"/>
        <color rgb="FFFF0000"/>
        <rFont val="Calibri"/>
        <family val="2"/>
        <scheme val="minor"/>
      </rPr>
      <t xml:space="preserve">
Tous les </t>
    </r>
    <r>
      <rPr>
        <b/>
        <sz val="11"/>
        <color rgb="FFFF0000"/>
        <rFont val="Calibri"/>
        <family val="2"/>
        <scheme val="minor"/>
      </rPr>
      <t>participants ayant pris l'avion</t>
    </r>
    <r>
      <rPr>
        <sz val="11"/>
        <color rgb="FFFF0000"/>
        <rFont val="Calibri"/>
        <family val="2"/>
        <scheme val="minor"/>
      </rPr>
      <t xml:space="preserve"> devraient être sondés et inclus
dans la collecte de données.</t>
    </r>
  </si>
  <si>
    <t>Facteurs d'émissions pour les déplacements terrestres</t>
  </si>
  <si>
    <t>Véhicule essence</t>
  </si>
  <si>
    <t>Véhicule diesel</t>
  </si>
  <si>
    <r>
      <t>kg CO</t>
    </r>
    <r>
      <rPr>
        <vertAlign val="subscript"/>
        <sz val="11"/>
        <color theme="1"/>
        <rFont val="Calibri"/>
        <family val="2"/>
        <scheme val="minor"/>
      </rPr>
      <t>2</t>
    </r>
    <r>
      <rPr>
        <sz val="11"/>
        <color theme="1"/>
        <rFont val="Calibri"/>
        <family val="2"/>
        <scheme val="minor"/>
      </rPr>
      <t>éq. /km</t>
    </r>
  </si>
  <si>
    <t>Répartition essence-diesel (%)</t>
  </si>
  <si>
    <t>L / km</t>
  </si>
  <si>
    <t>CO2</t>
  </si>
  <si>
    <t>CH4</t>
  </si>
  <si>
    <t>N2O</t>
  </si>
  <si>
    <t>Tableau 1 : Potentiel de réchauffement global (PRG ou GWP)</t>
  </si>
  <si>
    <t>Tableau 3 : Facteur d'émission pour les déplacements en train</t>
  </si>
  <si>
    <t>Tableau 2 :  Facteur d'émission pour les déplacements en voiture (véhicule léger)</t>
  </si>
  <si>
    <t>Tableau 4 : Facteur d'émission pour les déplacements en autobus</t>
  </si>
  <si>
    <r>
      <t>Émissions de GES par voyageur (tonnes CO</t>
    </r>
    <r>
      <rPr>
        <b/>
        <vertAlign val="subscript"/>
        <sz val="11"/>
        <color theme="1"/>
        <rFont val="Calibri"/>
        <family val="2"/>
        <scheme val="minor"/>
      </rPr>
      <t>2</t>
    </r>
    <r>
      <rPr>
        <b/>
        <sz val="11"/>
        <color theme="1"/>
        <rFont val="Calibri"/>
        <family val="2"/>
        <scheme val="minor"/>
      </rPr>
      <t xml:space="preserve"> éq./km)</t>
    </r>
  </si>
  <si>
    <t>Ventes nettes (L de carburant)</t>
  </si>
  <si>
    <r>
      <t>TOTAL (kg de CO</t>
    </r>
    <r>
      <rPr>
        <sz val="11"/>
        <color theme="1"/>
        <rFont val="Calibri"/>
        <family val="2"/>
        <scheme val="minor"/>
      </rPr>
      <t>2éq. / L de carburant)</t>
    </r>
  </si>
  <si>
    <t>kg de CO2 / L de carburant</t>
  </si>
  <si>
    <t>kg de CH4 / L de carburant</t>
  </si>
  <si>
    <t>kg de N2O / L de carburant</t>
  </si>
  <si>
    <t>Voyageurs-kilomètres (millions)</t>
  </si>
  <si>
    <t xml:space="preserve">Émissions de GES du transport ferroviaire des voyageurs (en Mt de CO2éq) </t>
  </si>
  <si>
    <t>Km parcourus par les voyageurs</t>
  </si>
  <si>
    <t>Émissions de GES du transport ferroviaire des voyageurs (tonne de CO2éq)</t>
  </si>
  <si>
    <t xml:space="preserve">Émissions de GES des autobus (en Mt de CO2éq) </t>
  </si>
  <si>
    <t>Émissions de GES du transport en autobus des voyageurs (tonne de CO2éq)</t>
  </si>
  <si>
    <t>Émissions de GES pour l'échantillon sondé</t>
  </si>
  <si>
    <t>***</t>
  </si>
  <si>
    <t>Ne pas oublier de remplir la case D3!</t>
  </si>
  <si>
    <t>Cette case ne doit pas être vide!</t>
  </si>
  <si>
    <r>
      <rPr>
        <b/>
        <sz val="11"/>
        <color theme="1"/>
        <rFont val="Calibri"/>
        <family val="2"/>
        <scheme val="minor"/>
      </rPr>
      <t>Mode de transport terrestre</t>
    </r>
    <r>
      <rPr>
        <sz val="11"/>
        <color theme="1"/>
        <rFont val="Calibri"/>
        <family val="2"/>
        <scheme val="minor"/>
      </rPr>
      <t xml:space="preserve">
(Inscrire la distance</t>
    </r>
    <r>
      <rPr>
        <sz val="11"/>
        <color rgb="FFFF0000"/>
        <rFont val="Calibri"/>
        <family val="2"/>
        <scheme val="minor"/>
      </rPr>
      <t xml:space="preserve"> </t>
    </r>
    <r>
      <rPr>
        <u/>
        <sz val="11"/>
        <color rgb="FFFF0000"/>
        <rFont val="Calibri"/>
        <family val="2"/>
        <scheme val="minor"/>
      </rPr>
      <t>aller seulement</t>
    </r>
    <r>
      <rPr>
        <sz val="11"/>
        <color rgb="FFFF0000"/>
        <rFont val="Calibri"/>
        <family val="2"/>
        <scheme val="minor"/>
      </rPr>
      <t xml:space="preserve"> en km</t>
    </r>
    <r>
      <rPr>
        <sz val="11"/>
        <color theme="1"/>
        <rFont val="Calibri"/>
        <family val="2"/>
        <scheme val="minor"/>
      </rPr>
      <t xml:space="preserve"> dans la case bleue)</t>
    </r>
  </si>
  <si>
    <t>Code IATA</t>
  </si>
  <si>
    <t>CPT</t>
  </si>
  <si>
    <t>DUR</t>
  </si>
  <si>
    <t>JNB</t>
  </si>
  <si>
    <t>Stellenbosch</t>
  </si>
  <si>
    <t>TIA</t>
  </si>
  <si>
    <t>ALG</t>
  </si>
  <si>
    <t>TLM</t>
  </si>
  <si>
    <t>Augsburg</t>
  </si>
  <si>
    <t>MUC</t>
  </si>
  <si>
    <t>NUE</t>
  </si>
  <si>
    <t>TXL</t>
  </si>
  <si>
    <t>CGN</t>
  </si>
  <si>
    <t>Brême</t>
  </si>
  <si>
    <t>BRE</t>
  </si>
  <si>
    <t>Bremen</t>
  </si>
  <si>
    <t>Constance</t>
  </si>
  <si>
    <t>FDH</t>
  </si>
  <si>
    <t>Dresden</t>
  </si>
  <si>
    <t>DRS</t>
  </si>
  <si>
    <t>Dusseldorf</t>
  </si>
  <si>
    <t>DUS</t>
  </si>
  <si>
    <t>ERF</t>
  </si>
  <si>
    <t>Essen</t>
  </si>
  <si>
    <t>MLH</t>
  </si>
  <si>
    <t>HAM</t>
  </si>
  <si>
    <t>Herrsching</t>
  </si>
  <si>
    <t>Iéna</t>
  </si>
  <si>
    <t>FKB</t>
  </si>
  <si>
    <t>Konstanz</t>
  </si>
  <si>
    <t>LEJ</t>
  </si>
  <si>
    <t>Luneberg</t>
  </si>
  <si>
    <t>Luneburg</t>
  </si>
  <si>
    <t>MHG</t>
  </si>
  <si>
    <t>Marburg</t>
  </si>
  <si>
    <t>Mayence</t>
  </si>
  <si>
    <t>Oestrich-Winkel</t>
  </si>
  <si>
    <t>Passau</t>
  </si>
  <si>
    <t>LNZ</t>
  </si>
  <si>
    <t>Saarbrücken</t>
  </si>
  <si>
    <t>SCN</t>
  </si>
  <si>
    <t>Schwabisch Hall</t>
  </si>
  <si>
    <t>STR</t>
  </si>
  <si>
    <t>Stuttgart</t>
  </si>
  <si>
    <t>Wismar</t>
  </si>
  <si>
    <t>LBC</t>
  </si>
  <si>
    <t>Wuppertal</t>
  </si>
  <si>
    <t>ANU</t>
  </si>
  <si>
    <t>AUH</t>
  </si>
  <si>
    <t>Charjah</t>
  </si>
  <si>
    <t>SHJ</t>
  </si>
  <si>
    <t>DXB</t>
  </si>
  <si>
    <t>RUH</t>
  </si>
  <si>
    <t>Sharjah</t>
  </si>
  <si>
    <t>EZE</t>
  </si>
  <si>
    <t>Córdoba</t>
  </si>
  <si>
    <t>COR</t>
  </si>
  <si>
    <t>MDZ</t>
  </si>
  <si>
    <t>San Martin</t>
  </si>
  <si>
    <t>Erevan</t>
  </si>
  <si>
    <t>EVN</t>
  </si>
  <si>
    <t>Yerevan</t>
  </si>
  <si>
    <t>ADL</t>
  </si>
  <si>
    <t>Armidale</t>
  </si>
  <si>
    <t>BNE</t>
  </si>
  <si>
    <t>CNS</t>
  </si>
  <si>
    <t>Callaghan</t>
  </si>
  <si>
    <t>SYD</t>
  </si>
  <si>
    <t>CBR</t>
  </si>
  <si>
    <t>MEL</t>
  </si>
  <si>
    <t>Mount Gambier</t>
  </si>
  <si>
    <t>INN</t>
  </si>
  <si>
    <t>KLU</t>
  </si>
  <si>
    <t>VIE</t>
  </si>
  <si>
    <t>Kufstein</t>
  </si>
  <si>
    <t>Linz</t>
  </si>
  <si>
    <t>SZG</t>
  </si>
  <si>
    <t>AZE</t>
  </si>
  <si>
    <t>Azerbaïdjan</t>
  </si>
  <si>
    <t>Baku</t>
  </si>
  <si>
    <t>GYD</t>
  </si>
  <si>
    <t>BGD</t>
  </si>
  <si>
    <t>Bangladesh</t>
  </si>
  <si>
    <t>Chittagong</t>
  </si>
  <si>
    <t>CGP</t>
  </si>
  <si>
    <t>Dhaka</t>
  </si>
  <si>
    <t>DAC</t>
  </si>
  <si>
    <t>Sylhet</t>
  </si>
  <si>
    <t>ZYL</t>
  </si>
  <si>
    <t>BRB</t>
  </si>
  <si>
    <t>Barbades</t>
  </si>
  <si>
    <t>Holetown</t>
  </si>
  <si>
    <t>BGI</t>
  </si>
  <si>
    <t>Antwerp</t>
  </si>
  <si>
    <t>ANR</t>
  </si>
  <si>
    <t>BRU</t>
  </si>
  <si>
    <t>CRL</t>
  </si>
  <si>
    <t>Gembloux</t>
  </si>
  <si>
    <t>Gent</t>
  </si>
  <si>
    <t>Gosselies</t>
  </si>
  <si>
    <t>Leuven</t>
  </si>
  <si>
    <t>Louvain</t>
  </si>
  <si>
    <t>Malines</t>
  </si>
  <si>
    <t>Ottignies</t>
  </si>
  <si>
    <t>BZE</t>
  </si>
  <si>
    <t>COO</t>
  </si>
  <si>
    <t>BDA</t>
  </si>
  <si>
    <t>MMR</t>
  </si>
  <si>
    <t>Birmanie</t>
  </si>
  <si>
    <t>Naypyidaw</t>
  </si>
  <si>
    <t>NYT</t>
  </si>
  <si>
    <t>LPB</t>
  </si>
  <si>
    <t>SJJ</t>
  </si>
  <si>
    <t>BWA</t>
  </si>
  <si>
    <t>Botswana</t>
  </si>
  <si>
    <t>Gaborone</t>
  </si>
  <si>
    <t>GBE</t>
  </si>
  <si>
    <t>Amazonie</t>
  </si>
  <si>
    <t>MAO</t>
  </si>
  <si>
    <t>CNF</t>
  </si>
  <si>
    <t>BSB</t>
  </si>
  <si>
    <t>CWB</t>
  </si>
  <si>
    <t>FLN</t>
  </si>
  <si>
    <t>Fortaleza</t>
  </si>
  <si>
    <t>FOR</t>
  </si>
  <si>
    <t>Foz Do Iguaçu</t>
  </si>
  <si>
    <t>IGU</t>
  </si>
  <si>
    <t>Iguaçu</t>
  </si>
  <si>
    <t>LDB</t>
  </si>
  <si>
    <t>Manaus</t>
  </si>
  <si>
    <t>Maresias</t>
  </si>
  <si>
    <t>SJK</t>
  </si>
  <si>
    <t>POA</t>
  </si>
  <si>
    <t>REC</t>
  </si>
  <si>
    <t>SDU</t>
  </si>
  <si>
    <t>SSA</t>
  </si>
  <si>
    <t>Santa Catarina</t>
  </si>
  <si>
    <t>Sao Leopoldo</t>
  </si>
  <si>
    <t>Sao Luiz</t>
  </si>
  <si>
    <t>SLZ</t>
  </si>
  <si>
    <t>GRU</t>
  </si>
  <si>
    <t>Albena</t>
  </si>
  <si>
    <t>VAR</t>
  </si>
  <si>
    <t>SOF</t>
  </si>
  <si>
    <t>Koudougou</t>
  </si>
  <si>
    <t>OUA</t>
  </si>
  <si>
    <t>PNH</t>
  </si>
  <si>
    <t>DLA</t>
  </si>
  <si>
    <t>Foumban</t>
  </si>
  <si>
    <t>NSI</t>
  </si>
  <si>
    <t>Deline</t>
  </si>
  <si>
    <t>YWJ</t>
  </si>
  <si>
    <t>Grand Métis</t>
  </si>
  <si>
    <t>YYY</t>
  </si>
  <si>
    <t>Île d'Ellesmere</t>
  </si>
  <si>
    <t>YRB</t>
  </si>
  <si>
    <t>Kananaski</t>
  </si>
  <si>
    <t>YYC</t>
  </si>
  <si>
    <t>La Grande</t>
  </si>
  <si>
    <t>YGL</t>
  </si>
  <si>
    <t>La Romaine</t>
  </si>
  <si>
    <t>ZGS</t>
  </si>
  <si>
    <t>Lake Grégoire</t>
  </si>
  <si>
    <t>YMM</t>
  </si>
  <si>
    <t>Magog</t>
  </si>
  <si>
    <t>YUL</t>
  </si>
  <si>
    <t>Manitou</t>
  </si>
  <si>
    <t>YWG</t>
  </si>
  <si>
    <t>Miramichi</t>
  </si>
  <si>
    <t>ZBF</t>
  </si>
  <si>
    <t>Penticton</t>
  </si>
  <si>
    <t>YYF</t>
  </si>
  <si>
    <t>Port-Cartier</t>
  </si>
  <si>
    <t>YZV</t>
  </si>
  <si>
    <t>Sherbrooke</t>
  </si>
  <si>
    <t>Sherrington</t>
  </si>
  <si>
    <t>Surrey</t>
  </si>
  <si>
    <t>YVR</t>
  </si>
  <si>
    <t>Timmins</t>
  </si>
  <si>
    <t>YTS</t>
  </si>
  <si>
    <t>YXY</t>
  </si>
  <si>
    <t>Windsor</t>
  </si>
  <si>
    <t>YQG</t>
  </si>
  <si>
    <t>Wood Buffalo</t>
  </si>
  <si>
    <t>Banff</t>
  </si>
  <si>
    <t>Canmore</t>
  </si>
  <si>
    <t>Caw Ridge</t>
  </si>
  <si>
    <t>Cold Lake</t>
  </si>
  <si>
    <t>YLL</t>
  </si>
  <si>
    <t>Lloydminster</t>
  </si>
  <si>
    <t>YEG</t>
  </si>
  <si>
    <t>YQU</t>
  </si>
  <si>
    <t>YQL</t>
  </si>
  <si>
    <t>YQF</t>
  </si>
  <si>
    <t>Canada-BC</t>
  </si>
  <si>
    <t>Squamish</t>
  </si>
  <si>
    <t>Whistler</t>
  </si>
  <si>
    <t>Agassiz</t>
  </si>
  <si>
    <t>YXX</t>
  </si>
  <si>
    <t>Chilliwack</t>
  </si>
  <si>
    <t>YKA</t>
  </si>
  <si>
    <t>YLW</t>
  </si>
  <si>
    <t>YXS</t>
  </si>
  <si>
    <t>YYJ</t>
  </si>
  <si>
    <t>Brandon</t>
  </si>
  <si>
    <t>YBR</t>
  </si>
  <si>
    <t>YYQ</t>
  </si>
  <si>
    <t>YFC</t>
  </si>
  <si>
    <t>YQM</t>
  </si>
  <si>
    <t>Shippagan</t>
  </si>
  <si>
    <t>Goose Bay</t>
  </si>
  <si>
    <t>YYR</t>
  </si>
  <si>
    <t>Labrador</t>
  </si>
  <si>
    <t>YDP</t>
  </si>
  <si>
    <t>YRG</t>
  </si>
  <si>
    <t>YYT</t>
  </si>
  <si>
    <t>Terrenceville</t>
  </si>
  <si>
    <t>YWK</t>
  </si>
  <si>
    <t>YHZ</t>
  </si>
  <si>
    <t>Cambridge Bay</t>
  </si>
  <si>
    <t>YCB</t>
  </si>
  <si>
    <t>YTE</t>
  </si>
  <si>
    <t>YCY</t>
  </si>
  <si>
    <t>Ile de Bylot</t>
  </si>
  <si>
    <t>YFB</t>
  </si>
  <si>
    <t>YCO</t>
  </si>
  <si>
    <t>YIO</t>
  </si>
  <si>
    <t>YVM</t>
  </si>
  <si>
    <t>Terre de Baffin</t>
  </si>
  <si>
    <t>YYZ</t>
  </si>
  <si>
    <t>YHM</t>
  </si>
  <si>
    <t>YQK</t>
  </si>
  <si>
    <t>KIF</t>
  </si>
  <si>
    <t>YGK</t>
  </si>
  <si>
    <t>YKF</t>
  </si>
  <si>
    <t>YXU</t>
  </si>
  <si>
    <t>Meadowvale</t>
  </si>
  <si>
    <t>Niagara</t>
  </si>
  <si>
    <t>YOW</t>
  </si>
  <si>
    <t>Sault-Sainte-Marie</t>
  </si>
  <si>
    <t>YAM</t>
  </si>
  <si>
    <t>YSB</t>
  </si>
  <si>
    <t>YYG</t>
  </si>
  <si>
    <t>Amos</t>
  </si>
  <si>
    <t>YVO</t>
  </si>
  <si>
    <t>Bagotville</t>
  </si>
  <si>
    <t>YBG</t>
  </si>
  <si>
    <t>Baie d'Hudson</t>
  </si>
  <si>
    <t>YUD</t>
  </si>
  <si>
    <t>YBC</t>
  </si>
  <si>
    <t>YBX</t>
  </si>
  <si>
    <t>YMT</t>
  </si>
  <si>
    <t>Chicoutimi</t>
  </si>
  <si>
    <t>YGP</t>
  </si>
  <si>
    <t>Havre St-Pierre</t>
  </si>
  <si>
    <t>Île d'Anticosti</t>
  </si>
  <si>
    <t>YGR</t>
  </si>
  <si>
    <t>Natashquan</t>
  </si>
  <si>
    <t>YNA</t>
  </si>
  <si>
    <t>Percé</t>
  </si>
  <si>
    <t>Pointe-claire</t>
  </si>
  <si>
    <t>Rimouski</t>
  </si>
  <si>
    <t>Rivière-du-Loup</t>
  </si>
  <si>
    <t>YUY</t>
  </si>
  <si>
    <t>YKL</t>
  </si>
  <si>
    <t>Sept-Iles</t>
  </si>
  <si>
    <t>AKV</t>
  </si>
  <si>
    <t>Aupaluk</t>
  </si>
  <si>
    <t>YPJ</t>
  </si>
  <si>
    <t>Boniface</t>
  </si>
  <si>
    <t>YPH</t>
  </si>
  <si>
    <t>Ivujivik</t>
  </si>
  <si>
    <t>YIK</t>
  </si>
  <si>
    <t>XGR</t>
  </si>
  <si>
    <t>YWB</t>
  </si>
  <si>
    <t>Kangirsuk</t>
  </si>
  <si>
    <t>YKG</t>
  </si>
  <si>
    <t>YVP</t>
  </si>
  <si>
    <t>YGW</t>
  </si>
  <si>
    <t>LEC (Lac-à-l'eau Claire)</t>
  </si>
  <si>
    <t>Tursujuq</t>
  </si>
  <si>
    <t>Oujé-Bougoumou</t>
  </si>
  <si>
    <t>YXP</t>
  </si>
  <si>
    <t>YPX</t>
  </si>
  <si>
    <t>YQC</t>
  </si>
  <si>
    <t>YZG</t>
  </si>
  <si>
    <t>Tasiujaq</t>
  </si>
  <si>
    <t>YTQ</t>
  </si>
  <si>
    <t>Régina</t>
  </si>
  <si>
    <t>YQR</t>
  </si>
  <si>
    <t>YXE</t>
  </si>
  <si>
    <t>YEV</t>
  </si>
  <si>
    <t>YZF</t>
  </si>
  <si>
    <t>CCP</t>
  </si>
  <si>
    <t>Pucon</t>
  </si>
  <si>
    <t>ZCO</t>
  </si>
  <si>
    <t>PUQ</t>
  </si>
  <si>
    <t>SCL</t>
  </si>
  <si>
    <t>Valdivia</t>
  </si>
  <si>
    <t>ZAL</t>
  </si>
  <si>
    <t>Valparaíso</t>
  </si>
  <si>
    <t>Beijing</t>
  </si>
  <si>
    <t>PEK</t>
  </si>
  <si>
    <t>Changchun</t>
  </si>
  <si>
    <t>CGQ</t>
  </si>
  <si>
    <t>Changsha</t>
  </si>
  <si>
    <t>CSX</t>
  </si>
  <si>
    <t>Chengdu</t>
  </si>
  <si>
    <t>CTU</t>
  </si>
  <si>
    <t>Dalian</t>
  </si>
  <si>
    <t>DLC</t>
  </si>
  <si>
    <t>HGH</t>
  </si>
  <si>
    <t>Hunan</t>
  </si>
  <si>
    <t>Kunming</t>
  </si>
  <si>
    <t>KMG</t>
  </si>
  <si>
    <t>Nanjing</t>
  </si>
  <si>
    <t>NKG</t>
  </si>
  <si>
    <t>Nankai</t>
  </si>
  <si>
    <t>TSN</t>
  </si>
  <si>
    <t>Nankin</t>
  </si>
  <si>
    <t>Pékin</t>
  </si>
  <si>
    <t>Qingdao</t>
  </si>
  <si>
    <t>TAO</t>
  </si>
  <si>
    <t>PVG</t>
  </si>
  <si>
    <t>SZX</t>
  </si>
  <si>
    <t>Suzhou</t>
  </si>
  <si>
    <t>WUX</t>
  </si>
  <si>
    <t>Tianjin</t>
  </si>
  <si>
    <t>WHU</t>
  </si>
  <si>
    <t>Xi'an</t>
  </si>
  <si>
    <t>XIY</t>
  </si>
  <si>
    <t>XNN</t>
  </si>
  <si>
    <t>YUS</t>
  </si>
  <si>
    <t>Zhengzhou</t>
  </si>
  <si>
    <t>CGO</t>
  </si>
  <si>
    <t>LCA</t>
  </si>
  <si>
    <t>BOG</t>
  </si>
  <si>
    <t>Cali</t>
  </si>
  <si>
    <t>CLO</t>
  </si>
  <si>
    <t>MDE</t>
  </si>
  <si>
    <t>FIH</t>
  </si>
  <si>
    <t>FBM</t>
  </si>
  <si>
    <t>Corée du Sud</t>
  </si>
  <si>
    <t>Busan</t>
  </si>
  <si>
    <t>PUS</t>
  </si>
  <si>
    <t>Daejeon</t>
  </si>
  <si>
    <t>CJJ</t>
  </si>
  <si>
    <t>KWL</t>
  </si>
  <si>
    <t>Incheon</t>
  </si>
  <si>
    <t>GMP</t>
  </si>
  <si>
    <t>CJU</t>
  </si>
  <si>
    <t>ICN</t>
  </si>
  <si>
    <t>LIR</t>
  </si>
  <si>
    <t>SJO</t>
  </si>
  <si>
    <t>San Pedro</t>
  </si>
  <si>
    <t>ABJ</t>
  </si>
  <si>
    <t>Bouaké</t>
  </si>
  <si>
    <t>Dubrovnik</t>
  </si>
  <si>
    <t>DBV</t>
  </si>
  <si>
    <t>RJK</t>
  </si>
  <si>
    <t>Rovinj</t>
  </si>
  <si>
    <t>PUY</t>
  </si>
  <si>
    <t>SPU</t>
  </si>
  <si>
    <t>ZAG</t>
  </si>
  <si>
    <t>CFG</t>
  </si>
  <si>
    <t>HOG</t>
  </si>
  <si>
    <t>HAV</t>
  </si>
  <si>
    <t>Matanzas</t>
  </si>
  <si>
    <t>VRA</t>
  </si>
  <si>
    <t>Santiago de Cuba</t>
  </si>
  <si>
    <t>SCU</t>
  </si>
  <si>
    <t>AAL</t>
  </si>
  <si>
    <t>Aarhus</t>
  </si>
  <si>
    <t>AAR</t>
  </si>
  <si>
    <t>BLL</t>
  </si>
  <si>
    <t>CPH</t>
  </si>
  <si>
    <t>Roskilde</t>
  </si>
  <si>
    <t>Le Caire</t>
  </si>
  <si>
    <t>CAI</t>
  </si>
  <si>
    <t>Mansoura</t>
  </si>
  <si>
    <t>Sharm El-Sheikh</t>
  </si>
  <si>
    <t>SSH</t>
  </si>
  <si>
    <t>CUE</t>
  </si>
  <si>
    <t>GYE</t>
  </si>
  <si>
    <t>UIO</t>
  </si>
  <si>
    <t>ALC</t>
  </si>
  <si>
    <t>Almeria</t>
  </si>
  <si>
    <t>LEI</t>
  </si>
  <si>
    <t>Andalousie</t>
  </si>
  <si>
    <t>GRX</t>
  </si>
  <si>
    <t>BCN</t>
  </si>
  <si>
    <t>BIO</t>
  </si>
  <si>
    <t>VLC</t>
  </si>
  <si>
    <t>Gérone</t>
  </si>
  <si>
    <t>GRO</t>
  </si>
  <si>
    <t>Girona</t>
  </si>
  <si>
    <t>Jaén</t>
  </si>
  <si>
    <t>Leioa</t>
  </si>
  <si>
    <t>Logroño</t>
  </si>
  <si>
    <t>MAD</t>
  </si>
  <si>
    <t>AGP</t>
  </si>
  <si>
    <t>Mallorca</t>
  </si>
  <si>
    <t>PMI</t>
  </si>
  <si>
    <t>Pallars Jussà</t>
  </si>
  <si>
    <t>ILD</t>
  </si>
  <si>
    <t>Tremp</t>
  </si>
  <si>
    <t>Palma</t>
  </si>
  <si>
    <t>Pampelune</t>
  </si>
  <si>
    <t>PNA</t>
  </si>
  <si>
    <t>Pamplona</t>
  </si>
  <si>
    <t>EAS</t>
  </si>
  <si>
    <t>Saragosse</t>
  </si>
  <si>
    <t>ZAZ</t>
  </si>
  <si>
    <t>SVQ</t>
  </si>
  <si>
    <t>Sitges</t>
  </si>
  <si>
    <t>Tarragona</t>
  </si>
  <si>
    <t>PGF</t>
  </si>
  <si>
    <t>Valencina</t>
  </si>
  <si>
    <t>Ambroz</t>
  </si>
  <si>
    <t>BJZ</t>
  </si>
  <si>
    <t>Costa Cabana</t>
  </si>
  <si>
    <t>TLL</t>
  </si>
  <si>
    <t>Addy</t>
  </si>
  <si>
    <t>GEG</t>
  </si>
  <si>
    <t>Albion</t>
  </si>
  <si>
    <t>FWA</t>
  </si>
  <si>
    <t>Albuquerque</t>
  </si>
  <si>
    <t>ABQ</t>
  </si>
  <si>
    <t>Amargosa Valley</t>
  </si>
  <si>
    <t>LAS</t>
  </si>
  <si>
    <t>Amelia Island</t>
  </si>
  <si>
    <t>JAX</t>
  </si>
  <si>
    <t>Ames</t>
  </si>
  <si>
    <t>DSM</t>
  </si>
  <si>
    <t>Anaheim</t>
  </si>
  <si>
    <t>SNA</t>
  </si>
  <si>
    <t>Annapolis</t>
  </si>
  <si>
    <t>BWI</t>
  </si>
  <si>
    <t>Arizona</t>
  </si>
  <si>
    <t>PHX</t>
  </si>
  <si>
    <t>Arlington</t>
  </si>
  <si>
    <t>DCA</t>
  </si>
  <si>
    <t>Athens</t>
  </si>
  <si>
    <t>ATL</t>
  </si>
  <si>
    <t>Atlanta</t>
  </si>
  <si>
    <t>Auburn</t>
  </si>
  <si>
    <t>CSG</t>
  </si>
  <si>
    <t>Augusta</t>
  </si>
  <si>
    <t>AGS</t>
  </si>
  <si>
    <t>Austin</t>
  </si>
  <si>
    <t>Baltimore</t>
  </si>
  <si>
    <t>Bandon</t>
  </si>
  <si>
    <t>OTH</t>
  </si>
  <si>
    <t>Bastrop</t>
  </si>
  <si>
    <t>Bâton-Rouge</t>
  </si>
  <si>
    <t>BTR</t>
  </si>
  <si>
    <t>Bethesda</t>
  </si>
  <si>
    <t>Biddeford</t>
  </si>
  <si>
    <t>PWM</t>
  </si>
  <si>
    <t>Biloxi</t>
  </si>
  <si>
    <t>GPT</t>
  </si>
  <si>
    <t>Bismarck</t>
  </si>
  <si>
    <t>BIS</t>
  </si>
  <si>
    <t>Bloomington</t>
  </si>
  <si>
    <t>BMI</t>
  </si>
  <si>
    <t>Boca Raton</t>
  </si>
  <si>
    <t>FLL</t>
  </si>
  <si>
    <t>Boise</t>
  </si>
  <si>
    <t>BOI</t>
  </si>
  <si>
    <t>Boston</t>
  </si>
  <si>
    <t>BOS</t>
  </si>
  <si>
    <t>Boulder</t>
  </si>
  <si>
    <t>DEN</t>
  </si>
  <si>
    <t>Bozeman</t>
  </si>
  <si>
    <t>BZN</t>
  </si>
  <si>
    <t>Cedar Rapids</t>
  </si>
  <si>
    <t>CID</t>
  </si>
  <si>
    <t>Chapel Hill</t>
  </si>
  <si>
    <t>RDU</t>
  </si>
  <si>
    <t>Charleston</t>
  </si>
  <si>
    <t>CHS</t>
  </si>
  <si>
    <t>Charlotte</t>
  </si>
  <si>
    <t>CLT</t>
  </si>
  <si>
    <t>Charlottesville</t>
  </si>
  <si>
    <t>CHO</t>
  </si>
  <si>
    <t>Cheyenne</t>
  </si>
  <si>
    <t>CYS</t>
  </si>
  <si>
    <t>Chicago</t>
  </si>
  <si>
    <t>ORD</t>
  </si>
  <si>
    <t>Cincinnati</t>
  </si>
  <si>
    <t>CVG</t>
  </si>
  <si>
    <t>Clearwater</t>
  </si>
  <si>
    <t>TPA</t>
  </si>
  <si>
    <t>Clermont</t>
  </si>
  <si>
    <t>Cleveland</t>
  </si>
  <si>
    <t>CLE</t>
  </si>
  <si>
    <t>Coeur d'Alene</t>
  </si>
  <si>
    <t>Cold Spring Harbor</t>
  </si>
  <si>
    <t>JFK</t>
  </si>
  <si>
    <t>College Park</t>
  </si>
  <si>
    <t>College Station</t>
  </si>
  <si>
    <t>CLL</t>
  </si>
  <si>
    <t>Colombus</t>
  </si>
  <si>
    <t>GTR</t>
  </si>
  <si>
    <t>Colorado Springs</t>
  </si>
  <si>
    <t>COS</t>
  </si>
  <si>
    <t>Columbia</t>
  </si>
  <si>
    <t>COU</t>
  </si>
  <si>
    <t>Columbus</t>
  </si>
  <si>
    <t>CMH</t>
  </si>
  <si>
    <t>Dallardsville</t>
  </si>
  <si>
    <t>IAH</t>
  </si>
  <si>
    <t>Dallas</t>
  </si>
  <si>
    <t>DFW</t>
  </si>
  <si>
    <t>Dartmouth</t>
  </si>
  <si>
    <t>LEB</t>
  </si>
  <si>
    <t>Davenport</t>
  </si>
  <si>
    <t>Denver</t>
  </si>
  <si>
    <t>Des Moines</t>
  </si>
  <si>
    <t>Détroit</t>
  </si>
  <si>
    <t>DTW</t>
  </si>
  <si>
    <t>Duluth</t>
  </si>
  <si>
    <t>DLH</t>
  </si>
  <si>
    <t>Durham</t>
  </si>
  <si>
    <t>Edgewater</t>
  </si>
  <si>
    <t>Fairbanks</t>
  </si>
  <si>
    <t>FAI</t>
  </si>
  <si>
    <t>Fayetteville</t>
  </si>
  <si>
    <t>Flagstaff</t>
  </si>
  <si>
    <t>FLG</t>
  </si>
  <si>
    <t>Fort Collins</t>
  </si>
  <si>
    <t>Fort Lauderdale</t>
  </si>
  <si>
    <t>Fort Pierce</t>
  </si>
  <si>
    <t>PBI</t>
  </si>
  <si>
    <t>Fort Wayne</t>
  </si>
  <si>
    <t>Gaithersburg</t>
  </si>
  <si>
    <t>Galveston</t>
  </si>
  <si>
    <t>HOU</t>
  </si>
  <si>
    <t>Grand Rapids</t>
  </si>
  <si>
    <t>GRR</t>
  </si>
  <si>
    <t>Greeley</t>
  </si>
  <si>
    <t>Greensboro</t>
  </si>
  <si>
    <t>GSO</t>
  </si>
  <si>
    <t>Greenville</t>
  </si>
  <si>
    <t>GSP</t>
  </si>
  <si>
    <t>Half Moon Bay</t>
  </si>
  <si>
    <t>SFO</t>
  </si>
  <si>
    <t>Hartford</t>
  </si>
  <si>
    <t>BDL</t>
  </si>
  <si>
    <t>Hollywood</t>
  </si>
  <si>
    <t>LAX</t>
  </si>
  <si>
    <t>Honolulu</t>
  </si>
  <si>
    <t>HNL</t>
  </si>
  <si>
    <t>Houghton</t>
  </si>
  <si>
    <t>CMX</t>
  </si>
  <si>
    <t>Houston</t>
  </si>
  <si>
    <t>Houston (HOU)</t>
  </si>
  <si>
    <t>Howey-in-the-hills</t>
  </si>
  <si>
    <t>Huntington Beach</t>
  </si>
  <si>
    <t>Idaho City</t>
  </si>
  <si>
    <t>Indianapolis</t>
  </si>
  <si>
    <t>Iowa City</t>
  </si>
  <si>
    <t>Islip</t>
  </si>
  <si>
    <t>ISP</t>
  </si>
  <si>
    <t>Ithaca</t>
  </si>
  <si>
    <t>ITH</t>
  </si>
  <si>
    <t>Jackson</t>
  </si>
  <si>
    <t>JAC</t>
  </si>
  <si>
    <t>Jacksonville</t>
  </si>
  <si>
    <t>Kahului</t>
  </si>
  <si>
    <t>OGG</t>
  </si>
  <si>
    <t>Kailua-Kona</t>
  </si>
  <si>
    <t>KOA</t>
  </si>
  <si>
    <t>Kalamazoo</t>
  </si>
  <si>
    <t>AZO</t>
  </si>
  <si>
    <t>Kansas City</t>
  </si>
  <si>
    <t>MCI</t>
  </si>
  <si>
    <t>Kennesaw</t>
  </si>
  <si>
    <t>Kent</t>
  </si>
  <si>
    <t>Keystone</t>
  </si>
  <si>
    <t>Knoxville</t>
  </si>
  <si>
    <t>TYS</t>
  </si>
  <si>
    <t>Kotzebue</t>
  </si>
  <si>
    <t>OTZ</t>
  </si>
  <si>
    <t>Lake Tahoe</t>
  </si>
  <si>
    <t>RNO</t>
  </si>
  <si>
    <t>Las Vegas</t>
  </si>
  <si>
    <t>Lexington</t>
  </si>
  <si>
    <t>LEX</t>
  </si>
  <si>
    <t>Livermore</t>
  </si>
  <si>
    <t>OAK</t>
  </si>
  <si>
    <t>Long Beach</t>
  </si>
  <si>
    <t>LGB</t>
  </si>
  <si>
    <t>Los Angeles</t>
  </si>
  <si>
    <t>Louisville</t>
  </si>
  <si>
    <t>SDF</t>
  </si>
  <si>
    <t>Madison</t>
  </si>
  <si>
    <t>MSN</t>
  </si>
  <si>
    <t>Maui</t>
  </si>
  <si>
    <t>Miami</t>
  </si>
  <si>
    <t>MIA</t>
  </si>
  <si>
    <t>Milwaukee</t>
  </si>
  <si>
    <t>MKE</t>
  </si>
  <si>
    <t>Minneapolis</t>
  </si>
  <si>
    <t>MSP</t>
  </si>
  <si>
    <t>Missoula</t>
  </si>
  <si>
    <t>MSO</t>
  </si>
  <si>
    <t>Montara</t>
  </si>
  <si>
    <t>Montclair</t>
  </si>
  <si>
    <t>EWR</t>
  </si>
  <si>
    <t>Monterey</t>
  </si>
  <si>
    <t>MRY</t>
  </si>
  <si>
    <t>Morgantown</t>
  </si>
  <si>
    <t>MGW</t>
  </si>
  <si>
    <t>Moscow</t>
  </si>
  <si>
    <t>PUW</t>
  </si>
  <si>
    <t>Napa</t>
  </si>
  <si>
    <t>Nashville</t>
  </si>
  <si>
    <t>BNA</t>
  </si>
  <si>
    <t>National Harbour</t>
  </si>
  <si>
    <t>Nebraska City</t>
  </si>
  <si>
    <t>LNK</t>
  </si>
  <si>
    <t>New Brunswick</t>
  </si>
  <si>
    <t>New Haven</t>
  </si>
  <si>
    <t>HVN</t>
  </si>
  <si>
    <t>New Orleans</t>
  </si>
  <si>
    <t>MSY</t>
  </si>
  <si>
    <t>New York</t>
  </si>
  <si>
    <t>Newark</t>
  </si>
  <si>
    <t>Newport</t>
  </si>
  <si>
    <t>PVD</t>
  </si>
  <si>
    <t>Newport Beach</t>
  </si>
  <si>
    <t>Newport News</t>
  </si>
  <si>
    <t>PHF</t>
  </si>
  <si>
    <t>Niagara Falls, NY</t>
  </si>
  <si>
    <t>BUF</t>
  </si>
  <si>
    <t>North Bend</t>
  </si>
  <si>
    <t>Nouvelle-Orléans</t>
  </si>
  <si>
    <t>Oakland</t>
  </si>
  <si>
    <t>Oklahoma City</t>
  </si>
  <si>
    <t>OKC</t>
  </si>
  <si>
    <t>Olympia</t>
  </si>
  <si>
    <t>SEA</t>
  </si>
  <si>
    <t>Omaha</t>
  </si>
  <si>
    <t>OMA</t>
  </si>
  <si>
    <t>Ontario</t>
  </si>
  <si>
    <t>ONT</t>
  </si>
  <si>
    <t>Orlando</t>
  </si>
  <si>
    <t>Oxon Hill</t>
  </si>
  <si>
    <t>Palm Springs</t>
  </si>
  <si>
    <t>PSP</t>
  </si>
  <si>
    <t>Palo Alto</t>
  </si>
  <si>
    <t>SJC</t>
  </si>
  <si>
    <t>Park City</t>
  </si>
  <si>
    <t>SLC</t>
  </si>
  <si>
    <t>Pasadena</t>
  </si>
  <si>
    <t>Pella</t>
  </si>
  <si>
    <t>Peoria</t>
  </si>
  <si>
    <t>PIA</t>
  </si>
  <si>
    <t>Phoenix</t>
  </si>
  <si>
    <t>Pittsburgh</t>
  </si>
  <si>
    <t>PIT</t>
  </si>
  <si>
    <t>Pompano Beach</t>
  </si>
  <si>
    <t>Portland</t>
  </si>
  <si>
    <t>PDX</t>
  </si>
  <si>
    <t>Providence</t>
  </si>
  <si>
    <t>Pullman</t>
  </si>
  <si>
    <t>Raleigh</t>
  </si>
  <si>
    <t>Reno</t>
  </si>
  <si>
    <t>Riverside</t>
  </si>
  <si>
    <t>Roanoke</t>
  </si>
  <si>
    <t>ROA</t>
  </si>
  <si>
    <t>Rochester</t>
  </si>
  <si>
    <t>ROC</t>
  </si>
  <si>
    <t>Sacramento</t>
  </si>
  <si>
    <t>SMF</t>
  </si>
  <si>
    <t>Salt Lake City</t>
  </si>
  <si>
    <t>San Antonio</t>
  </si>
  <si>
    <t>SAT</t>
  </si>
  <si>
    <t>San Diego</t>
  </si>
  <si>
    <t>SAN</t>
  </si>
  <si>
    <t>San Francisco</t>
  </si>
  <si>
    <t>San José USA</t>
  </si>
  <si>
    <t>San Luis Obispo</t>
  </si>
  <si>
    <t>SBP</t>
  </si>
  <si>
    <t>Santa Ana</t>
  </si>
  <si>
    <t>Santa Barbara</t>
  </si>
  <si>
    <t>SBA</t>
  </si>
  <si>
    <t>Santa Clara</t>
  </si>
  <si>
    <t>SAF</t>
  </si>
  <si>
    <t>Sarasota</t>
  </si>
  <si>
    <t>SRQ</t>
  </si>
  <si>
    <t>Savannah</t>
  </si>
  <si>
    <t>SAV</t>
  </si>
  <si>
    <t>Schaumburg</t>
  </si>
  <si>
    <t>Scottsdale</t>
  </si>
  <si>
    <t>Seattle</t>
  </si>
  <si>
    <t>Slater</t>
  </si>
  <si>
    <t>Smithfield</t>
  </si>
  <si>
    <t>South Bend</t>
  </si>
  <si>
    <t>SBN</t>
  </si>
  <si>
    <t>South Hadley</t>
  </si>
  <si>
    <t>Spokane</t>
  </si>
  <si>
    <t>Springdale</t>
  </si>
  <si>
    <t>SGU</t>
  </si>
  <si>
    <t>Standford</t>
  </si>
  <si>
    <t>Stanford</t>
  </si>
  <si>
    <t>Starkville</t>
  </si>
  <si>
    <t>St-Charles Missouri</t>
  </si>
  <si>
    <t>STL</t>
  </si>
  <si>
    <t>St-Louis</t>
  </si>
  <si>
    <t>Stony Brook</t>
  </si>
  <si>
    <t>Syracuse</t>
  </si>
  <si>
    <t>SYR</t>
  </si>
  <si>
    <t>Tahoe City</t>
  </si>
  <si>
    <t>Tampa</t>
  </si>
  <si>
    <t>Tempe</t>
  </si>
  <si>
    <t>Texas City</t>
  </si>
  <si>
    <t>Toledo</t>
  </si>
  <si>
    <t>TOL</t>
  </si>
  <si>
    <t>Tucson</t>
  </si>
  <si>
    <t>TUS</t>
  </si>
  <si>
    <t>Turners Falls</t>
  </si>
  <si>
    <t>ORH</t>
  </si>
  <si>
    <t>Vail</t>
  </si>
  <si>
    <t>EGE</t>
  </si>
  <si>
    <t>Ventura</t>
  </si>
  <si>
    <t>Vero Beach</t>
  </si>
  <si>
    <t>Vineyard Haven</t>
  </si>
  <si>
    <t>MVY</t>
  </si>
  <si>
    <t>Virginia Beach</t>
  </si>
  <si>
    <t>ORF</t>
  </si>
  <si>
    <t>Waco</t>
  </si>
  <si>
    <t>ACT</t>
  </si>
  <si>
    <t>Waimea</t>
  </si>
  <si>
    <t>MUE</t>
  </si>
  <si>
    <t>Washington</t>
  </si>
  <si>
    <t>Washington County</t>
  </si>
  <si>
    <t>Waterville Valley</t>
  </si>
  <si>
    <t>West Greenwich</t>
  </si>
  <si>
    <t>West Lebanon</t>
  </si>
  <si>
    <t>West Palm Beach</t>
  </si>
  <si>
    <t>Woods Hole</t>
  </si>
  <si>
    <t>ADD</t>
  </si>
  <si>
    <t>SUV</t>
  </si>
  <si>
    <t>Espoo</t>
  </si>
  <si>
    <t>HEL</t>
  </si>
  <si>
    <t>Jyvaskyla</t>
  </si>
  <si>
    <t>JYV</t>
  </si>
  <si>
    <t>Lahti</t>
  </si>
  <si>
    <t>Oulu</t>
  </si>
  <si>
    <t>OUL</t>
  </si>
  <si>
    <t>RVN</t>
  </si>
  <si>
    <t>TMP</t>
  </si>
  <si>
    <t>Turku</t>
  </si>
  <si>
    <t>TKU</t>
  </si>
  <si>
    <t>MRS</t>
  </si>
  <si>
    <t>AJA</t>
  </si>
  <si>
    <t>Amiens</t>
  </si>
  <si>
    <t>BVA</t>
  </si>
  <si>
    <t>CDG</t>
  </si>
  <si>
    <t>NTE</t>
  </si>
  <si>
    <t>BIQ</t>
  </si>
  <si>
    <t>GVA</t>
  </si>
  <si>
    <t>BOD</t>
  </si>
  <si>
    <t>TLS</t>
  </si>
  <si>
    <t>FNI</t>
  </si>
  <si>
    <t>Beauvais</t>
  </si>
  <si>
    <t>Berck-sur-mer</t>
  </si>
  <si>
    <t>LIL</t>
  </si>
  <si>
    <t>Besançon</t>
  </si>
  <si>
    <t>TUF</t>
  </si>
  <si>
    <t>BES</t>
  </si>
  <si>
    <t>CFR</t>
  </si>
  <si>
    <t>Cannes</t>
  </si>
  <si>
    <t>NCE</t>
  </si>
  <si>
    <t>Cargèse</t>
  </si>
  <si>
    <t>Cergy-Pontoise</t>
  </si>
  <si>
    <t>CFE</t>
  </si>
  <si>
    <t>Chambéry</t>
  </si>
  <si>
    <t>CMF</t>
  </si>
  <si>
    <t>Chizé</t>
  </si>
  <si>
    <t>LRH</t>
  </si>
  <si>
    <t>Courbevoie</t>
  </si>
  <si>
    <t>Dinard</t>
  </si>
  <si>
    <t>RNS</t>
  </si>
  <si>
    <t>Finistère</t>
  </si>
  <si>
    <t>FDF</t>
  </si>
  <si>
    <t>Gennevilliers</t>
  </si>
  <si>
    <t>Goersdorf</t>
  </si>
  <si>
    <t>LYS</t>
  </si>
  <si>
    <t>MPL</t>
  </si>
  <si>
    <t>Limoges</t>
  </si>
  <si>
    <t>LIG</t>
  </si>
  <si>
    <t>Mandelieu</t>
  </si>
  <si>
    <t>Martinique</t>
  </si>
  <si>
    <t>ETZ</t>
  </si>
  <si>
    <t>Mont Saint Michel</t>
  </si>
  <si>
    <t>Narbonne</t>
  </si>
  <si>
    <t>BZR</t>
  </si>
  <si>
    <t>Palavas Les Flots</t>
  </si>
  <si>
    <t>Pau</t>
  </si>
  <si>
    <t>LDE</t>
  </si>
  <si>
    <t>PIS</t>
  </si>
  <si>
    <t>Reims</t>
  </si>
  <si>
    <t>Saint-Germain la Blanche Herbe</t>
  </si>
  <si>
    <t>Saint-Louis de France</t>
  </si>
  <si>
    <t>BSL</t>
  </si>
  <si>
    <t>Saint-Quentin-en-Yvelines</t>
  </si>
  <si>
    <t>Sèvres</t>
  </si>
  <si>
    <t>SXB</t>
  </si>
  <si>
    <t>TLN</t>
  </si>
  <si>
    <t>Val de Loire</t>
  </si>
  <si>
    <t>Vallouise</t>
  </si>
  <si>
    <t>Mans</t>
  </si>
  <si>
    <t>CAY</t>
  </si>
  <si>
    <t>RUN</t>
  </si>
  <si>
    <t>LBV</t>
  </si>
  <si>
    <t>GEO</t>
  </si>
  <si>
    <t>Géorgie</t>
  </si>
  <si>
    <t>Tbilisi</t>
  </si>
  <si>
    <t>TBS</t>
  </si>
  <si>
    <t>ACC</t>
  </si>
  <si>
    <t>ATH</t>
  </si>
  <si>
    <t>CHQ</t>
  </si>
  <si>
    <t>Crète</t>
  </si>
  <si>
    <t>HER</t>
  </si>
  <si>
    <t>Heraklion</t>
  </si>
  <si>
    <t>Ioannina</t>
  </si>
  <si>
    <t>PVK</t>
  </si>
  <si>
    <t>Kalamata</t>
  </si>
  <si>
    <t>KLX</t>
  </si>
  <si>
    <t>KVA</t>
  </si>
  <si>
    <t>La Canée</t>
  </si>
  <si>
    <t>Le Pirée</t>
  </si>
  <si>
    <t>Mykonos</t>
  </si>
  <si>
    <t>JMK</t>
  </si>
  <si>
    <t>RHO</t>
  </si>
  <si>
    <t>SKG</t>
  </si>
  <si>
    <t>Thessalonique</t>
  </si>
  <si>
    <t>VOL</t>
  </si>
  <si>
    <t>Ilulissat</t>
  </si>
  <si>
    <t>JAV</t>
  </si>
  <si>
    <t>GOH</t>
  </si>
  <si>
    <t>PTP</t>
  </si>
  <si>
    <t>GUA</t>
  </si>
  <si>
    <t>GIN</t>
  </si>
  <si>
    <t>Guinée</t>
  </si>
  <si>
    <t>Conakry</t>
  </si>
  <si>
    <t>CKY</t>
  </si>
  <si>
    <t>PAP</t>
  </si>
  <si>
    <t>TGU</t>
  </si>
  <si>
    <t>BUD</t>
  </si>
  <si>
    <t>DEB</t>
  </si>
  <si>
    <t>Hajdúszoboszló</t>
  </si>
  <si>
    <t>Tiszaujvaros</t>
  </si>
  <si>
    <t>Villany</t>
  </si>
  <si>
    <t>OSI</t>
  </si>
  <si>
    <t>Visegrad</t>
  </si>
  <si>
    <t>MRU</t>
  </si>
  <si>
    <t>Port-Louis</t>
  </si>
  <si>
    <t>Calcutta</t>
  </si>
  <si>
    <t>CCU</t>
  </si>
  <si>
    <t>MAA</t>
  </si>
  <si>
    <t>DEL</t>
  </si>
  <si>
    <t>Dharampur</t>
  </si>
  <si>
    <t>BOM</t>
  </si>
  <si>
    <t>HBX</t>
  </si>
  <si>
    <t>Goa</t>
  </si>
  <si>
    <t>GOI</t>
  </si>
  <si>
    <t>HYD</t>
  </si>
  <si>
    <t>JAI</t>
  </si>
  <si>
    <t>Kalkeri</t>
  </si>
  <si>
    <t>Karnataka</t>
  </si>
  <si>
    <t>Kolkata</t>
  </si>
  <si>
    <t>Nagpur</t>
  </si>
  <si>
    <t>NAG</t>
  </si>
  <si>
    <t>PNQ</t>
  </si>
  <si>
    <t>CGK</t>
  </si>
  <si>
    <t>IKA</t>
  </si>
  <si>
    <t>BHD</t>
  </si>
  <si>
    <t>Cork</t>
  </si>
  <si>
    <t>ORK</t>
  </si>
  <si>
    <t>DUB</t>
  </si>
  <si>
    <t>Galway</t>
  </si>
  <si>
    <t>SNN</t>
  </si>
  <si>
    <t>KIR</t>
  </si>
  <si>
    <t>KEF</t>
  </si>
  <si>
    <t>TLV</t>
  </si>
  <si>
    <t>Haifa</t>
  </si>
  <si>
    <t>AOI</t>
  </si>
  <si>
    <t>PSA</t>
  </si>
  <si>
    <t>Bari</t>
  </si>
  <si>
    <t>BRI</t>
  </si>
  <si>
    <t>BGY</t>
  </si>
  <si>
    <t>BLQ</t>
  </si>
  <si>
    <t>VRN</t>
  </si>
  <si>
    <t>BDS</t>
  </si>
  <si>
    <t>CAG</t>
  </si>
  <si>
    <t>NAP</t>
  </si>
  <si>
    <t>Catane</t>
  </si>
  <si>
    <t>CTA</t>
  </si>
  <si>
    <t>Catania</t>
  </si>
  <si>
    <t>Desenzano</t>
  </si>
  <si>
    <t>TPS</t>
  </si>
  <si>
    <t>Ferrara</t>
  </si>
  <si>
    <t>Ferrare</t>
  </si>
  <si>
    <t>FLR</t>
  </si>
  <si>
    <t>GOA</t>
  </si>
  <si>
    <t>Genova</t>
  </si>
  <si>
    <t>Jesi</t>
  </si>
  <si>
    <t>LIN</t>
  </si>
  <si>
    <t>Naples</t>
  </si>
  <si>
    <t>Napoli</t>
  </si>
  <si>
    <t>VCE</t>
  </si>
  <si>
    <t>Palerme</t>
  </si>
  <si>
    <t>PMO</t>
  </si>
  <si>
    <t>Palermo</t>
  </si>
  <si>
    <t>Parme</t>
  </si>
  <si>
    <t>PMF</t>
  </si>
  <si>
    <t>Parma</t>
  </si>
  <si>
    <t>Pisa</t>
  </si>
  <si>
    <t>Pise</t>
  </si>
  <si>
    <t>Rende</t>
  </si>
  <si>
    <t>SUF</t>
  </si>
  <si>
    <t>FCO</t>
  </si>
  <si>
    <t>Salina</t>
  </si>
  <si>
    <t>San Servolo</t>
  </si>
  <si>
    <t>Taormina</t>
  </si>
  <si>
    <t>Torino</t>
  </si>
  <si>
    <t>TRN</t>
  </si>
  <si>
    <t>Trente</t>
  </si>
  <si>
    <t>Tuscany</t>
  </si>
  <si>
    <t>Verona</t>
  </si>
  <si>
    <t>Vérone</t>
  </si>
  <si>
    <t>NAS</t>
  </si>
  <si>
    <t>Aichi</t>
  </si>
  <si>
    <t>NGO</t>
  </si>
  <si>
    <t>FUK</t>
  </si>
  <si>
    <t>Fukushima</t>
  </si>
  <si>
    <t>SDJ</t>
  </si>
  <si>
    <t>Kobe</t>
  </si>
  <si>
    <t>UKB</t>
  </si>
  <si>
    <t>ITM</t>
  </si>
  <si>
    <t>MMJ</t>
  </si>
  <si>
    <t>Okinawa</t>
  </si>
  <si>
    <t>OKA</t>
  </si>
  <si>
    <t>Osaka Itami</t>
  </si>
  <si>
    <t>CTS</t>
  </si>
  <si>
    <t>Toyama</t>
  </si>
  <si>
    <t>TOY</t>
  </si>
  <si>
    <t>Yotsuya</t>
  </si>
  <si>
    <t>AMM</t>
  </si>
  <si>
    <t>NBO</t>
  </si>
  <si>
    <t>LPQ</t>
  </si>
  <si>
    <t>VTE</t>
  </si>
  <si>
    <t>LVA</t>
  </si>
  <si>
    <t>Lettonie</t>
  </si>
  <si>
    <t>Riga</t>
  </si>
  <si>
    <t>RIX</t>
  </si>
  <si>
    <t>BEY</t>
  </si>
  <si>
    <t>VNO</t>
  </si>
  <si>
    <t>MFM</t>
  </si>
  <si>
    <t>TNR</t>
  </si>
  <si>
    <t>Mahajanga</t>
  </si>
  <si>
    <t>MJN</t>
  </si>
  <si>
    <t>KUL</t>
  </si>
  <si>
    <t>KCH</t>
  </si>
  <si>
    <t>Penang</t>
  </si>
  <si>
    <t>PEN</t>
  </si>
  <si>
    <t>LLW</t>
  </si>
  <si>
    <t>BKO</t>
  </si>
  <si>
    <t>Koulikoro</t>
  </si>
  <si>
    <t>Gudja</t>
  </si>
  <si>
    <t>MLA</t>
  </si>
  <si>
    <t>La Valette</t>
  </si>
  <si>
    <t>San Ġiljan</t>
  </si>
  <si>
    <t>St. Julian's</t>
  </si>
  <si>
    <t>Valletta</t>
  </si>
  <si>
    <t>Ben Guerir</t>
  </si>
  <si>
    <t>RAK</t>
  </si>
  <si>
    <t>CMN</t>
  </si>
  <si>
    <t>Fès</t>
  </si>
  <si>
    <t>FEZ</t>
  </si>
  <si>
    <t>Ifrane</t>
  </si>
  <si>
    <t>OUD</t>
  </si>
  <si>
    <t>Oujda Angads</t>
  </si>
  <si>
    <t>RBA</t>
  </si>
  <si>
    <t>TNG</t>
  </si>
  <si>
    <t>CUN</t>
  </si>
  <si>
    <t>Guadalajara</t>
  </si>
  <si>
    <t>GDL</t>
  </si>
  <si>
    <t>Guanajuato</t>
  </si>
  <si>
    <t>BJX</t>
  </si>
  <si>
    <t>HMO</t>
  </si>
  <si>
    <t>León</t>
  </si>
  <si>
    <t>Merida</t>
  </si>
  <si>
    <t>MID</t>
  </si>
  <si>
    <t>Mérida</t>
  </si>
  <si>
    <t>Mexico City</t>
  </si>
  <si>
    <t>MTY</t>
  </si>
  <si>
    <t>OAX</t>
  </si>
  <si>
    <t>Puebla</t>
  </si>
  <si>
    <t>PBC</t>
  </si>
  <si>
    <t>QRO</t>
  </si>
  <si>
    <t>Riviera Maya</t>
  </si>
  <si>
    <t>Saltillo</t>
  </si>
  <si>
    <t>SLW</t>
  </si>
  <si>
    <t>San Andrés Cholula</t>
  </si>
  <si>
    <t>San Cristobal</t>
  </si>
  <si>
    <t>Silao</t>
  </si>
  <si>
    <t>Texcoco</t>
  </si>
  <si>
    <t>Valladolid</t>
  </si>
  <si>
    <t>MDA</t>
  </si>
  <si>
    <t>Moldavie</t>
  </si>
  <si>
    <t>Chisinau</t>
  </si>
  <si>
    <t>KIV</t>
  </si>
  <si>
    <t>MCM</t>
  </si>
  <si>
    <t>KTM</t>
  </si>
  <si>
    <t>MGA</t>
  </si>
  <si>
    <t>NER</t>
  </si>
  <si>
    <t>Niger</t>
  </si>
  <si>
    <t>Niamey</t>
  </si>
  <si>
    <t>NIM</t>
  </si>
  <si>
    <t>NGA</t>
  </si>
  <si>
    <t>Nigeria</t>
  </si>
  <si>
    <t>Lagos</t>
  </si>
  <si>
    <t>LOS</t>
  </si>
  <si>
    <t>BGO</t>
  </si>
  <si>
    <t>KKN</t>
  </si>
  <si>
    <t>Kristiansand</t>
  </si>
  <si>
    <t>KRS</t>
  </si>
  <si>
    <t>LYR</t>
  </si>
  <si>
    <t>OSL</t>
  </si>
  <si>
    <t>TRD</t>
  </si>
  <si>
    <t>Svalbard</t>
  </si>
  <si>
    <t>TOS</t>
  </si>
  <si>
    <t>NCL</t>
  </si>
  <si>
    <t>Nouvelle-Calédonie</t>
  </si>
  <si>
    <t>Nouméa</t>
  </si>
  <si>
    <t>NOU</t>
  </si>
  <si>
    <t>AKL</t>
  </si>
  <si>
    <t>CHC</t>
  </si>
  <si>
    <t>DUD</t>
  </si>
  <si>
    <t>Rotorua</t>
  </si>
  <si>
    <t>ROT</t>
  </si>
  <si>
    <t>WLG</t>
  </si>
  <si>
    <t>OMN</t>
  </si>
  <si>
    <t>Oman</t>
  </si>
  <si>
    <t>Mascate</t>
  </si>
  <si>
    <t>MCT</t>
  </si>
  <si>
    <t>Muscat</t>
  </si>
  <si>
    <t>PTY</t>
  </si>
  <si>
    <t>Río Hato</t>
  </si>
  <si>
    <t>ASU</t>
  </si>
  <si>
    <t>AMS</t>
  </si>
  <si>
    <t>Arnhem</t>
  </si>
  <si>
    <t>EIN</t>
  </si>
  <si>
    <t>Delft</t>
  </si>
  <si>
    <t>RTM</t>
  </si>
  <si>
    <t>Den Haag</t>
  </si>
  <si>
    <t>GRQ</t>
  </si>
  <si>
    <t>Leiden</t>
  </si>
  <si>
    <t>Nijmegen</t>
  </si>
  <si>
    <t>Nimègue</t>
  </si>
  <si>
    <t>AQP</t>
  </si>
  <si>
    <t>LIM</t>
  </si>
  <si>
    <t>MNL</t>
  </si>
  <si>
    <t>KRK</t>
  </si>
  <si>
    <t>WAW</t>
  </si>
  <si>
    <t>WRO</t>
  </si>
  <si>
    <t>SZZ</t>
  </si>
  <si>
    <t>Poznan</t>
  </si>
  <si>
    <t>POZ</t>
  </si>
  <si>
    <t>Torun</t>
  </si>
  <si>
    <t>BZG</t>
  </si>
  <si>
    <t>Wroclaw</t>
  </si>
  <si>
    <t>MOZ</t>
  </si>
  <si>
    <t>PPT</t>
  </si>
  <si>
    <t>Punaauia</t>
  </si>
  <si>
    <t>SJU</t>
  </si>
  <si>
    <t>OPO</t>
  </si>
  <si>
    <t>Estoril</t>
  </si>
  <si>
    <t>LIS</t>
  </si>
  <si>
    <t>Lisboa</t>
  </si>
  <si>
    <t>Lisbonne</t>
  </si>
  <si>
    <t>DOH</t>
  </si>
  <si>
    <t>PUJ</t>
  </si>
  <si>
    <t>SDQ</t>
  </si>
  <si>
    <t>Hradec Králové</t>
  </si>
  <si>
    <t>PED</t>
  </si>
  <si>
    <t>PRG</t>
  </si>
  <si>
    <t>IAS</t>
  </si>
  <si>
    <t>OTP</t>
  </si>
  <si>
    <t>SCV</t>
  </si>
  <si>
    <t>TGM</t>
  </si>
  <si>
    <t>ABZ</t>
  </si>
  <si>
    <t>BHX</t>
  </si>
  <si>
    <t>LGW</t>
  </si>
  <si>
    <t>BRS</t>
  </si>
  <si>
    <t>Cambridge, UK</t>
  </si>
  <si>
    <t>STN</t>
  </si>
  <si>
    <t>CWL</t>
  </si>
  <si>
    <t>EMA</t>
  </si>
  <si>
    <t>Colchester</t>
  </si>
  <si>
    <t>EDI</t>
  </si>
  <si>
    <t>DND</t>
  </si>
  <si>
    <t>Edimbourg</t>
  </si>
  <si>
    <t>Edinburgh</t>
  </si>
  <si>
    <t>LHR</t>
  </si>
  <si>
    <t>Falmer</t>
  </si>
  <si>
    <t>NQY</t>
  </si>
  <si>
    <t>GLA</t>
  </si>
  <si>
    <t>DSA</t>
  </si>
  <si>
    <t>Hertfordshire</t>
  </si>
  <si>
    <t>Ile Cayman</t>
  </si>
  <si>
    <t>GCM</t>
  </si>
  <si>
    <t>LBA</t>
  </si>
  <si>
    <t>Leicester</t>
  </si>
  <si>
    <t>LPL</t>
  </si>
  <si>
    <t>Londres (LGW)</t>
  </si>
  <si>
    <t>MAN</t>
  </si>
  <si>
    <t>Norwich</t>
  </si>
  <si>
    <t>NWI</t>
  </si>
  <si>
    <t>Portsmouth</t>
  </si>
  <si>
    <t>SOU</t>
  </si>
  <si>
    <t>Reading</t>
  </si>
  <si>
    <t>Stirling</t>
  </si>
  <si>
    <t>LED</t>
  </si>
  <si>
    <t>Salekhard</t>
  </si>
  <si>
    <t>SLY</t>
  </si>
  <si>
    <t>TOF</t>
  </si>
  <si>
    <t>RWA</t>
  </si>
  <si>
    <t>Rwanda</t>
  </si>
  <si>
    <t>Kigali</t>
  </si>
  <si>
    <t>KGL</t>
  </si>
  <si>
    <t>SAL</t>
  </si>
  <si>
    <t>Bambey</t>
  </si>
  <si>
    <t>DSS</t>
  </si>
  <si>
    <t>Ziguinchor</t>
  </si>
  <si>
    <t>ZIG</t>
  </si>
  <si>
    <t>BEG</t>
  </si>
  <si>
    <t>SIN</t>
  </si>
  <si>
    <t>LJU</t>
  </si>
  <si>
    <t>LKA</t>
  </si>
  <si>
    <t>Sri Lanka</t>
  </si>
  <si>
    <t>Colombo</t>
  </si>
  <si>
    <t>CMB</t>
  </si>
  <si>
    <t>GOT</t>
  </si>
  <si>
    <t>Jönköping</t>
  </si>
  <si>
    <t>JKG</t>
  </si>
  <si>
    <t>KLR</t>
  </si>
  <si>
    <t>KSD</t>
  </si>
  <si>
    <t>KRN</t>
  </si>
  <si>
    <t>LPI</t>
  </si>
  <si>
    <t>MMX</t>
  </si>
  <si>
    <t>ARN</t>
  </si>
  <si>
    <t>SDL</t>
  </si>
  <si>
    <t>UME</t>
  </si>
  <si>
    <t>Växjö</t>
  </si>
  <si>
    <t>VXO</t>
  </si>
  <si>
    <t>Altenrhein</t>
  </si>
  <si>
    <t>ACH</t>
  </si>
  <si>
    <t>Arosa</t>
  </si>
  <si>
    <t>LUG</t>
  </si>
  <si>
    <t>BRN</t>
  </si>
  <si>
    <t>Bienne</t>
  </si>
  <si>
    <t>Château-d'Oex</t>
  </si>
  <si>
    <t>Hermance</t>
  </si>
  <si>
    <t>Montreux</t>
  </si>
  <si>
    <t>Neuchâtel</t>
  </si>
  <si>
    <t>Rheinau</t>
  </si>
  <si>
    <t>ZRH</t>
  </si>
  <si>
    <t>Saint-Gallen</t>
  </si>
  <si>
    <t>Winterthour</t>
  </si>
  <si>
    <t>Basel</t>
  </si>
  <si>
    <t>Davos</t>
  </si>
  <si>
    <t>Orchid Island</t>
  </si>
  <si>
    <t>KHH</t>
  </si>
  <si>
    <t>TPE</t>
  </si>
  <si>
    <t>TAR</t>
  </si>
  <si>
    <t>Tchèquie</t>
  </si>
  <si>
    <t>Plzen</t>
  </si>
  <si>
    <t>BKK</t>
  </si>
  <si>
    <t>CNX</t>
  </si>
  <si>
    <t>Salaya</t>
  </si>
  <si>
    <t>LFW</t>
  </si>
  <si>
    <t>NBE</t>
  </si>
  <si>
    <t>MIR</t>
  </si>
  <si>
    <t>Zarzis</t>
  </si>
  <si>
    <t>DJE</t>
  </si>
  <si>
    <t>IST</t>
  </si>
  <si>
    <t>Izmir</t>
  </si>
  <si>
    <t>ADB</t>
  </si>
  <si>
    <t>Kharkiv</t>
  </si>
  <si>
    <t>EGO</t>
  </si>
  <si>
    <t>MVD</t>
  </si>
  <si>
    <t>DAD</t>
  </si>
  <si>
    <t>Hải Phòng</t>
  </si>
  <si>
    <t>HPH</t>
  </si>
  <si>
    <t>Ha-Long</t>
  </si>
  <si>
    <t>VDH</t>
  </si>
  <si>
    <t>HAN</t>
  </si>
  <si>
    <t>SGN</t>
  </si>
  <si>
    <t>Sa Pa</t>
  </si>
  <si>
    <t>DIN</t>
  </si>
  <si>
    <t>Luanda</t>
  </si>
  <si>
    <t>AGO</t>
  </si>
  <si>
    <t>Angola</t>
  </si>
  <si>
    <t>LAD</t>
  </si>
  <si>
    <t>Émirats arabes unis</t>
  </si>
  <si>
    <t>Dubai</t>
  </si>
  <si>
    <t>St. John's (Antigua)</t>
  </si>
  <si>
    <t>Gold Coast</t>
  </si>
  <si>
    <t>OOL</t>
  </si>
  <si>
    <t>Lorne</t>
  </si>
  <si>
    <t>AVV</t>
  </si>
  <si>
    <t>Graz</t>
  </si>
  <si>
    <t>GRZ</t>
  </si>
  <si>
    <t>Schroecken</t>
  </si>
  <si>
    <t>Tirol</t>
  </si>
  <si>
    <t>Vienna</t>
  </si>
  <si>
    <t>Wels</t>
  </si>
  <si>
    <t>Bujumbura</t>
  </si>
  <si>
    <t>BDI</t>
  </si>
  <si>
    <t>Burundi</t>
  </si>
  <si>
    <t>BJM</t>
  </si>
  <si>
    <t>Brussels</t>
  </si>
  <si>
    <t>Montignies-sur-Sambre</t>
  </si>
  <si>
    <t>Tournai</t>
  </si>
  <si>
    <t>Minsk</t>
  </si>
  <si>
    <t>BLR</t>
  </si>
  <si>
    <t>Bélarus</t>
  </si>
  <si>
    <t>MSQ</t>
  </si>
  <si>
    <t>Southampton</t>
  </si>
  <si>
    <t>Carajas</t>
  </si>
  <si>
    <t>CKS</t>
  </si>
  <si>
    <t>Foz De Iguacu</t>
  </si>
  <si>
    <t>Itamambuca</t>
  </si>
  <si>
    <t>Jaboticabal</t>
  </si>
  <si>
    <t>RAO</t>
  </si>
  <si>
    <t>Maceio</t>
  </si>
  <si>
    <t>MCZ</t>
  </si>
  <si>
    <t>Natal</t>
  </si>
  <si>
    <t>NAT</t>
  </si>
  <si>
    <t>Ubatuba</t>
  </si>
  <si>
    <t>Bangui</t>
  </si>
  <si>
    <t>CAF</t>
  </si>
  <si>
    <t>Centrafricaine, République</t>
  </si>
  <si>
    <t>BGF</t>
  </si>
  <si>
    <t>Gros Morne</t>
  </si>
  <si>
    <t>YDF</t>
  </si>
  <si>
    <t>Caraquet</t>
  </si>
  <si>
    <t>Whapmagoostui</t>
  </si>
  <si>
    <t>Abbotsford</t>
  </si>
  <si>
    <t>Anticosti</t>
  </si>
  <si>
    <t>Antigonish</t>
  </si>
  <si>
    <t>Arctic Bay</t>
  </si>
  <si>
    <t>YAB</t>
  </si>
  <si>
    <t>Beaver Creek</t>
  </si>
  <si>
    <t>Canada-Yukon</t>
  </si>
  <si>
    <t>Bonne Bay</t>
  </si>
  <si>
    <t>Brantford</t>
  </si>
  <si>
    <t>Bylot</t>
  </si>
  <si>
    <t>Cap-aux-meules</t>
  </si>
  <si>
    <t>Cap-chat</t>
  </si>
  <si>
    <t>Chatham</t>
  </si>
  <si>
    <t>Chisasibi</t>
  </si>
  <si>
    <t>YKU</t>
  </si>
  <si>
    <t>Cranbrook</t>
  </si>
  <si>
    <t>YXC</t>
  </si>
  <si>
    <t>Deer Lake</t>
  </si>
  <si>
    <t>Deer Lake (Ontario)</t>
  </si>
  <si>
    <t>YVZ</t>
  </si>
  <si>
    <t>Dryden</t>
  </si>
  <si>
    <t>YHD</t>
  </si>
  <si>
    <t>Eastmain</t>
  </si>
  <si>
    <t>ZEM</t>
  </si>
  <si>
    <t>Ellesmere Island</t>
  </si>
  <si>
    <t>Fatima</t>
  </si>
  <si>
    <t>Fredericton</t>
  </si>
  <si>
    <t>Havre-Aux-Maisons</t>
  </si>
  <si>
    <t>Havre-Saint-Pierre</t>
  </si>
  <si>
    <t>Ile Bylot</t>
  </si>
  <si>
    <t>Ile de Baffin</t>
  </si>
  <si>
    <t>Îles-de-la-Madeleine</t>
  </si>
  <si>
    <t>Markdale</t>
  </si>
  <si>
    <t>Matagami</t>
  </si>
  <si>
    <t>Matane</t>
  </si>
  <si>
    <t>Nunavik</t>
  </si>
  <si>
    <t>Old Crow</t>
  </si>
  <si>
    <t>YOC</t>
  </si>
  <si>
    <t>Komakuk beach</t>
  </si>
  <si>
    <t>Peterborough</t>
  </si>
  <si>
    <t>Rankin Inlet</t>
  </si>
  <si>
    <t>YRT</t>
  </si>
  <si>
    <t>Saint Anne Des Monts</t>
  </si>
  <si>
    <t>Saint John's</t>
  </si>
  <si>
    <t>Sept-Îles</t>
  </si>
  <si>
    <t>Southampton Island</t>
  </si>
  <si>
    <t>YZS</t>
  </si>
  <si>
    <t>St. Catharines</t>
  </si>
  <si>
    <t>Stratford</t>
  </si>
  <si>
    <t>Sydney, Nouvelle-Écosse</t>
  </si>
  <si>
    <t>YQY</t>
  </si>
  <si>
    <t>Thunder Bay</t>
  </si>
  <si>
    <t>YQT</t>
  </si>
  <si>
    <t>Tuktoyaktuk</t>
  </si>
  <si>
    <t>Waskaganish</t>
  </si>
  <si>
    <t>YKQ</t>
  </si>
  <si>
    <t>Western Shore</t>
  </si>
  <si>
    <t>SYC</t>
  </si>
  <si>
    <t>Seychelles</t>
  </si>
  <si>
    <t>SEZ</t>
  </si>
  <si>
    <t>Bern</t>
  </si>
  <si>
    <t>Les Diablerets</t>
  </si>
  <si>
    <t>Lucerne</t>
  </si>
  <si>
    <t>Münsterlingen</t>
  </si>
  <si>
    <t>Pully</t>
  </si>
  <si>
    <t>Villars-sur-Ollon</t>
  </si>
  <si>
    <t>Penalolen</t>
  </si>
  <si>
    <t>Peñalolén</t>
  </si>
  <si>
    <t>Temuco</t>
  </si>
  <si>
    <t>Ho Chi Minh</t>
  </si>
  <si>
    <t>Guilin</t>
  </si>
  <si>
    <t>Hangzhou</t>
  </si>
  <si>
    <t>Macao</t>
  </si>
  <si>
    <t>Wenzhou</t>
  </si>
  <si>
    <t>WNZ</t>
  </si>
  <si>
    <t>Xian</t>
  </si>
  <si>
    <t>Garoua</t>
  </si>
  <si>
    <t>GOU</t>
  </si>
  <si>
    <t>Nsimalen</t>
  </si>
  <si>
    <t>Brazzaville</t>
  </si>
  <si>
    <t>COG</t>
  </si>
  <si>
    <t>Congo, République du</t>
  </si>
  <si>
    <t>BZV</t>
  </si>
  <si>
    <t>Pointe-Noire</t>
  </si>
  <si>
    <t>PNR</t>
  </si>
  <si>
    <t>Moroni</t>
  </si>
  <si>
    <t>COM</t>
  </si>
  <si>
    <t>Comores</t>
  </si>
  <si>
    <t>HAH</t>
  </si>
  <si>
    <t>Espargos</t>
  </si>
  <si>
    <t>CPV</t>
  </si>
  <si>
    <t>Cap-Vert</t>
  </si>
  <si>
    <t>SID</t>
  </si>
  <si>
    <t>Cayo Coco</t>
  </si>
  <si>
    <t>CCC</t>
  </si>
  <si>
    <t>Cayo Santa Maria</t>
  </si>
  <si>
    <t>SNU</t>
  </si>
  <si>
    <t>Ciego de Avila</t>
  </si>
  <si>
    <t>Florencia</t>
  </si>
  <si>
    <t>Moron</t>
  </si>
  <si>
    <t>Santa Clara (Cuba)</t>
  </si>
  <si>
    <t>Varadero</t>
  </si>
  <si>
    <t>Paphos</t>
  </si>
  <si>
    <t>PFO</t>
  </si>
  <si>
    <t>Pilsen</t>
  </si>
  <si>
    <t>Praha</t>
  </si>
  <si>
    <t>Suchdol</t>
  </si>
  <si>
    <t>Rostock</t>
  </si>
  <si>
    <t>RLG</t>
  </si>
  <si>
    <t>Aachen</t>
  </si>
  <si>
    <t>MST</t>
  </si>
  <si>
    <t>Dortmund</t>
  </si>
  <si>
    <t>DTM</t>
  </si>
  <si>
    <t>Düsseldorf</t>
  </si>
  <si>
    <t>Francfort</t>
  </si>
  <si>
    <t>Francfort-sur-le-Main</t>
  </si>
  <si>
    <t>Munster</t>
  </si>
  <si>
    <t>FMO</t>
  </si>
  <si>
    <t>Otzenhausen</t>
  </si>
  <si>
    <t>Vallendar</t>
  </si>
  <si>
    <t>Wadern</t>
  </si>
  <si>
    <t>Djibouti</t>
  </si>
  <si>
    <t>DJI</t>
  </si>
  <si>
    <t>JIB</t>
  </si>
  <si>
    <t>Roseau</t>
  </si>
  <si>
    <t>DMA</t>
  </si>
  <si>
    <t>Dominique</t>
  </si>
  <si>
    <t>Copenhagen</t>
  </si>
  <si>
    <t>Rødovre</t>
  </si>
  <si>
    <t>Barcelona</t>
  </si>
  <si>
    <t>Coruna</t>
  </si>
  <si>
    <t>LCG</t>
  </si>
  <si>
    <t>Onati</t>
  </si>
  <si>
    <t>Valencia</t>
  </si>
  <si>
    <t>EST</t>
  </si>
  <si>
    <t>Éthiopie</t>
  </si>
  <si>
    <t>Joensuu</t>
  </si>
  <si>
    <t>JOE</t>
  </si>
  <si>
    <t>Colmar</t>
  </si>
  <si>
    <t>Tarn</t>
  </si>
  <si>
    <t>Montauban</t>
  </si>
  <si>
    <t>Cahors</t>
  </si>
  <si>
    <t>BVE</t>
  </si>
  <si>
    <t>Saclay</t>
  </si>
  <si>
    <t>ORY</t>
  </si>
  <si>
    <t>Saint-Nazaire</t>
  </si>
  <si>
    <t>Arras</t>
  </si>
  <si>
    <t>Aspet</t>
  </si>
  <si>
    <t>Banyuls-sur-Mer</t>
  </si>
  <si>
    <t>Bourget</t>
  </si>
  <si>
    <t>Brive</t>
  </si>
  <si>
    <t>Brive-la-Gaillarde</t>
  </si>
  <si>
    <t>Bussang</t>
  </si>
  <si>
    <t>Darnétal</t>
  </si>
  <si>
    <t>Fanjeaux</t>
  </si>
  <si>
    <t>Fort-de-France</t>
  </si>
  <si>
    <t>France (Martnique)</t>
  </si>
  <si>
    <t>Ivry-sur-Seine</t>
  </si>
  <si>
    <t>La Grande-Motte</t>
  </si>
  <si>
    <t>Mulhouse</t>
  </si>
  <si>
    <t>Roubaix</t>
  </si>
  <si>
    <t>Saint-Jacut-de-la-Mer</t>
  </si>
  <si>
    <t>Saint-Pierre-et-Miquelon</t>
  </si>
  <si>
    <t>FSP</t>
  </si>
  <si>
    <t>Schoelcher</t>
  </si>
  <si>
    <t>Vaulx-en-Velin</t>
  </si>
  <si>
    <t>Veyrier-du-Lac</t>
  </si>
  <si>
    <t>Farnborough</t>
  </si>
  <si>
    <t>Hull - Angleterre</t>
  </si>
  <si>
    <t>HUY</t>
  </si>
  <si>
    <t>Oban</t>
  </si>
  <si>
    <t>Bissau</t>
  </si>
  <si>
    <t>GNB</t>
  </si>
  <si>
    <t>Guinée-Bissau</t>
  </si>
  <si>
    <t>OXB</t>
  </si>
  <si>
    <t>Malabo</t>
  </si>
  <si>
    <t>GNQ</t>
  </si>
  <si>
    <t>Guinée équatoriale</t>
  </si>
  <si>
    <t>SSG</t>
  </si>
  <si>
    <t>Fodele</t>
  </si>
  <si>
    <t>Attica</t>
  </si>
  <si>
    <t>Fódele</t>
  </si>
  <si>
    <t>Antigua Guatemala</t>
  </si>
  <si>
    <t>San Pedro Sula</t>
  </si>
  <si>
    <t>SAP</t>
  </si>
  <si>
    <t>Sopron</t>
  </si>
  <si>
    <t>Allahabad</t>
  </si>
  <si>
    <t>IXD</t>
  </si>
  <si>
    <t>Bangalore</t>
  </si>
  <si>
    <t>Dharamshala</t>
  </si>
  <si>
    <t>DHM</t>
  </si>
  <si>
    <t>Roorkee</t>
  </si>
  <si>
    <t>DED</t>
  </si>
  <si>
    <t>Kilkenny</t>
  </si>
  <si>
    <t>Baghdad</t>
  </si>
  <si>
    <t>IRQ</t>
  </si>
  <si>
    <t>Iraq</t>
  </si>
  <si>
    <t>BGW</t>
  </si>
  <si>
    <t>Erbil</t>
  </si>
  <si>
    <t>EBL</t>
  </si>
  <si>
    <t>Jérusalem</t>
  </si>
  <si>
    <t>Bergame</t>
  </si>
  <si>
    <t>Lecco</t>
  </si>
  <si>
    <t>Perugia</t>
  </si>
  <si>
    <t>PEG</t>
  </si>
  <si>
    <t>Pistoia</t>
  </si>
  <si>
    <t>Sorrento</t>
  </si>
  <si>
    <t>Trieste</t>
  </si>
  <si>
    <t>TRS</t>
  </si>
  <si>
    <t>Narita</t>
  </si>
  <si>
    <t>NRT</t>
  </si>
  <si>
    <t>Sendai</t>
  </si>
  <si>
    <t>Almaty</t>
  </si>
  <si>
    <t>KAZ</t>
  </si>
  <si>
    <t>Kazakhstan</t>
  </si>
  <si>
    <t>ALA</t>
  </si>
  <si>
    <t>Chungbuk</t>
  </si>
  <si>
    <t>Daegu</t>
  </si>
  <si>
    <t>TAE</t>
  </si>
  <si>
    <t>Séoul</t>
  </si>
  <si>
    <t>Taegu</t>
  </si>
  <si>
    <t>Tripoli</t>
  </si>
  <si>
    <t>LBY</t>
  </si>
  <si>
    <t>Libye</t>
  </si>
  <si>
    <t>MJI</t>
  </si>
  <si>
    <t>Vieux Fort</t>
  </si>
  <si>
    <t>Sainte-Lucie</t>
  </si>
  <si>
    <t>UVF</t>
  </si>
  <si>
    <t>Esch-sur-alzette</t>
  </si>
  <si>
    <t>Mamer</t>
  </si>
  <si>
    <t>Agadir</t>
  </si>
  <si>
    <t>AGA</t>
  </si>
  <si>
    <t>Antisiranana</t>
  </si>
  <si>
    <t>DIE</t>
  </si>
  <si>
    <t>Diègo Suarez</t>
  </si>
  <si>
    <t>Zamora de Hidalgo</t>
  </si>
  <si>
    <t>UPN</t>
  </si>
  <si>
    <t>Ulaanbaatar</t>
  </si>
  <si>
    <t>MNG</t>
  </si>
  <si>
    <t>Mongolie</t>
  </si>
  <si>
    <t>ULN</t>
  </si>
  <si>
    <t>Nouakchott</t>
  </si>
  <si>
    <t>MRT</t>
  </si>
  <si>
    <t>Mauritanie</t>
  </si>
  <si>
    <t>NKC</t>
  </si>
  <si>
    <t>Koné</t>
  </si>
  <si>
    <t>KNQ</t>
  </si>
  <si>
    <t>Bergen op Zoom</t>
  </si>
  <si>
    <t>Curaçao</t>
  </si>
  <si>
    <t>CUR</t>
  </si>
  <si>
    <t>Egmond aan Zee</t>
  </si>
  <si>
    <t>Enschede</t>
  </si>
  <si>
    <t>Gelderland</t>
  </si>
  <si>
    <t>NRN</t>
  </si>
  <si>
    <t>Texel</t>
  </si>
  <si>
    <t>Veenandal</t>
  </si>
  <si>
    <t>Venlo</t>
  </si>
  <si>
    <t>Wageningen</t>
  </si>
  <si>
    <t>Zwolle</t>
  </si>
  <si>
    <t>Pokhara</t>
  </si>
  <si>
    <t>PKR</t>
  </si>
  <si>
    <t>Dunedin</t>
  </si>
  <si>
    <t>Hamilton (Nouvelle-Zélande)</t>
  </si>
  <si>
    <t>HLZ</t>
  </si>
  <si>
    <t>Queenstown</t>
  </si>
  <si>
    <t>ZQN</t>
  </si>
  <si>
    <t>Karachi</t>
  </si>
  <si>
    <t>PAK</t>
  </si>
  <si>
    <t>Pakistan</t>
  </si>
  <si>
    <t>KHI</t>
  </si>
  <si>
    <t>Tarapoto</t>
  </si>
  <si>
    <t>TPP</t>
  </si>
  <si>
    <t>Bedlewo</t>
  </si>
  <si>
    <t>Gdansk</t>
  </si>
  <si>
    <t>GDN</t>
  </si>
  <si>
    <t>Pulawy</t>
  </si>
  <si>
    <t>LUZ</t>
  </si>
  <si>
    <t>Braga</t>
  </si>
  <si>
    <t>Lisbon</t>
  </si>
  <si>
    <t>Peso Da Régua</t>
  </si>
  <si>
    <t>Arkhangelsk</t>
  </si>
  <si>
    <t>ARH</t>
  </si>
  <si>
    <t>Kazan</t>
  </si>
  <si>
    <t>KZN</t>
  </si>
  <si>
    <t>Krasnoyarsk</t>
  </si>
  <si>
    <t>KJA</t>
  </si>
  <si>
    <t>SVO</t>
  </si>
  <si>
    <t>Yakoutsk</t>
  </si>
  <si>
    <t>YKS</t>
  </si>
  <si>
    <t>Jeddah</t>
  </si>
  <si>
    <t>JED</t>
  </si>
  <si>
    <t>Khartoum</t>
  </si>
  <si>
    <t>SDN</t>
  </si>
  <si>
    <t>Soudan</t>
  </si>
  <si>
    <t>KRT</t>
  </si>
  <si>
    <t>Singapore</t>
  </si>
  <si>
    <t>Bratislava</t>
  </si>
  <si>
    <t>SVK</t>
  </si>
  <si>
    <t>Slovaquie</t>
  </si>
  <si>
    <t>BTS</t>
  </si>
  <si>
    <t>Åre</t>
  </si>
  <si>
    <t>OSD</t>
  </si>
  <si>
    <t>Borno</t>
  </si>
  <si>
    <t>Bornö</t>
  </si>
  <si>
    <t>Jokkmokk</t>
  </si>
  <si>
    <t>GEV</t>
  </si>
  <si>
    <t>Östersund</t>
  </si>
  <si>
    <t>N'Djamena</t>
  </si>
  <si>
    <t>TCD</t>
  </si>
  <si>
    <t>Tchad</t>
  </si>
  <si>
    <t>NDJ</t>
  </si>
  <si>
    <t>Nakhon Pathom</t>
  </si>
  <si>
    <t>Ariana</t>
  </si>
  <si>
    <t>Carthage</t>
  </si>
  <si>
    <t>Manouba</t>
  </si>
  <si>
    <t>Ankara</t>
  </si>
  <si>
    <t>ESB</t>
  </si>
  <si>
    <t>Antalya</t>
  </si>
  <si>
    <t>AYT</t>
  </si>
  <si>
    <t>Cesme</t>
  </si>
  <si>
    <t>Tchesmé</t>
  </si>
  <si>
    <t>Entebbe</t>
  </si>
  <si>
    <t>UGA</t>
  </si>
  <si>
    <t>Ouganda</t>
  </si>
  <si>
    <t>EBB</t>
  </si>
  <si>
    <t>Kampala</t>
  </si>
  <si>
    <t>KBP</t>
  </si>
  <si>
    <t>Akron</t>
  </si>
  <si>
    <t>CAK</t>
  </si>
  <si>
    <t>Ann Arbor</t>
  </si>
  <si>
    <t>Arizona City</t>
  </si>
  <si>
    <t>Aspen</t>
  </si>
  <si>
    <t>ASE</t>
  </si>
  <si>
    <t>Berkeley</t>
  </si>
  <si>
    <t>Boothbay Harbor</t>
  </si>
  <si>
    <t>RKD</t>
  </si>
  <si>
    <t>Buffalo</t>
  </si>
  <si>
    <t>Burlington</t>
  </si>
  <si>
    <t>BTV</t>
  </si>
  <si>
    <t>Corvallis</t>
  </si>
  <si>
    <t>EUG</t>
  </si>
  <si>
    <t>El Paso</t>
  </si>
  <si>
    <t>ELP</t>
  </si>
  <si>
    <t>Telluride</t>
  </si>
  <si>
    <t>MTJ</t>
  </si>
  <si>
    <t>Overland Park</t>
  </si>
  <si>
    <t>Kalispell</t>
  </si>
  <si>
    <t>FCA</t>
  </si>
  <si>
    <t>Stamford</t>
  </si>
  <si>
    <t>LGA</t>
  </si>
  <si>
    <t>Pacific Grove</t>
  </si>
  <si>
    <t>Lincoln, Nebraska</t>
  </si>
  <si>
    <t>College State</t>
  </si>
  <si>
    <t>SCE</t>
  </si>
  <si>
    <t>Polson</t>
  </si>
  <si>
    <t>St. Petersburg</t>
  </si>
  <si>
    <t>Gainesville</t>
  </si>
  <si>
    <t>GNV</t>
  </si>
  <si>
    <t>Fort Worth</t>
  </si>
  <si>
    <t>Urbana</t>
  </si>
  <si>
    <t>CMI</t>
  </si>
  <si>
    <t>Golden (Colorado)</t>
  </si>
  <si>
    <t>Hilo</t>
  </si>
  <si>
    <t>ITO</t>
  </si>
  <si>
    <t>Kamuela</t>
  </si>
  <si>
    <t>Miami Beach</t>
  </si>
  <si>
    <t>Norfolk</t>
  </si>
  <si>
    <t>Redmond</t>
  </si>
  <si>
    <t>RDM</t>
  </si>
  <si>
    <t>Waikoloa Beach</t>
  </si>
  <si>
    <t>Yosemite</t>
  </si>
  <si>
    <t>FAT</t>
  </si>
  <si>
    <t>Caracas</t>
  </si>
  <si>
    <t>VEN</t>
  </si>
  <si>
    <t>Venezuela</t>
  </si>
  <si>
    <t>CCS</t>
  </si>
  <si>
    <t>Dong Van</t>
  </si>
  <si>
    <t>Sana'a</t>
  </si>
  <si>
    <t>YEM</t>
  </si>
  <si>
    <t>Yémen</t>
  </si>
  <si>
    <t>SAH</t>
  </si>
  <si>
    <t>Le Cap</t>
  </si>
  <si>
    <t>Pretoria</t>
  </si>
  <si>
    <t>Skukuza</t>
  </si>
  <si>
    <t>SZK</t>
  </si>
  <si>
    <t>Cisjordanie et bande de Gaza (Palestine)</t>
  </si>
  <si>
    <t>Pristina</t>
  </si>
  <si>
    <t>Kosovo</t>
  </si>
  <si>
    <t>PRN</t>
  </si>
  <si>
    <t>Source: NIR 2022</t>
  </si>
  <si>
    <t>Source: RNC, tableau 32, 2018</t>
  </si>
  <si>
    <t>Source: Statistique Canada, 2020</t>
  </si>
  <si>
    <t>Source: RNC, tableau 26, 2018</t>
  </si>
  <si>
    <t>Source: RNC, tableau 34, 2018</t>
  </si>
  <si>
    <t>Mis à jour le 2 mai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</si>
</sst>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 #,##0.00_)_ ;_ * \(#,##0.00\)_ ;_ * &quot;-&quot;??_)_ ;_ @_ "/>
    <numFmt numFmtId="164" formatCode="0.000"/>
    <numFmt numFmtId="165" formatCode="0.0%"/>
    <numFmt numFmtId="166" formatCode="###0.00_)"/>
    <numFmt numFmtId="167" formatCode="#,##0_)"/>
    <numFmt numFmtId="168" formatCode="_(* #,##0.0_);_(* \(#,##0.0\);_(* &quot;-&quot;??_);_(@_)"/>
    <numFmt numFmtId="169" formatCode="0.0_W"/>
    <numFmt numFmtId="170" formatCode="0.0000000"/>
    <numFmt numFmtId="171" formatCode="0.000000"/>
    <numFmt numFmtId="172" formatCode="_ * #,##0_)\ _$_ ;_ * \(#,##0\)\ _$_ ;_ * &quot;-&quot;??_)\ _$_ ;_ @_ "/>
    <numFmt numFmtId="173" formatCode="0.00000000_);[Red]\(0.00000000\)"/>
    <numFmt numFmtId="174" formatCode="0.0000"/>
  </numFmts>
  <fonts count="5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color theme="1"/>
      <name val="Calibri"/>
      <family val="2"/>
      <scheme val="minor"/>
    </font>
    <font>
      <b/>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vertAlign val="subscript"/>
      <sz val="11"/>
      <color theme="1"/>
      <name val="Calibri"/>
      <family val="2"/>
      <scheme val="minor"/>
    </font>
    <font>
      <b/>
      <sz val="12"/>
      <color theme="1"/>
      <name val="Calibri"/>
      <family val="2"/>
      <scheme val="minor"/>
    </font>
    <font>
      <sz val="12"/>
      <color theme="1"/>
      <name val="Calibri"/>
      <family val="2"/>
      <scheme val="minor"/>
    </font>
    <font>
      <b/>
      <sz val="11"/>
      <color rgb="FFFF0000"/>
      <name val="Calibri"/>
      <family val="2"/>
      <scheme val="minor"/>
    </font>
    <font>
      <b/>
      <sz val="11"/>
      <name val="Calibri"/>
      <family val="2"/>
      <scheme val="minor"/>
    </font>
    <font>
      <sz val="8"/>
      <name val="Times New Roman"/>
      <family val="1"/>
    </font>
    <font>
      <sz val="10"/>
      <name val="Arial"/>
      <family val="2"/>
    </font>
    <font>
      <sz val="8"/>
      <name val="Helv"/>
    </font>
    <font>
      <u/>
      <sz val="8"/>
      <color indexed="12"/>
      <name val="Times New Roman"/>
      <family val="1"/>
    </font>
    <font>
      <b/>
      <sz val="12"/>
      <name val="Arial"/>
      <family val="2"/>
    </font>
    <font>
      <sz val="11"/>
      <color indexed="8"/>
      <name val="Calibri"/>
      <family val="2"/>
    </font>
    <font>
      <sz val="12"/>
      <name val="Helv"/>
    </font>
    <font>
      <b/>
      <sz val="12"/>
      <name val="Helv"/>
    </font>
    <font>
      <sz val="9"/>
      <name val="Helv"/>
    </font>
    <font>
      <vertAlign val="superscript"/>
      <sz val="12"/>
      <name val="Helv"/>
    </font>
    <font>
      <sz val="10"/>
      <name val="Helv"/>
    </font>
    <font>
      <b/>
      <sz val="18"/>
      <name val="Arial"/>
      <family val="2"/>
    </font>
    <font>
      <b/>
      <sz val="9"/>
      <name val="Helv"/>
    </font>
    <font>
      <sz val="8.5"/>
      <name val="Helv"/>
    </font>
    <font>
      <b/>
      <sz val="10"/>
      <name val="Helv"/>
    </font>
    <font>
      <b/>
      <sz val="14"/>
      <name val="Helv"/>
    </font>
    <font>
      <sz val="10"/>
      <name val="MS Sans Serif"/>
      <family val="2"/>
    </font>
    <font>
      <b/>
      <sz val="15"/>
      <color indexed="62"/>
      <name val="Calibri"/>
      <family val="2"/>
      <scheme val="minor"/>
    </font>
    <font>
      <b/>
      <sz val="13"/>
      <color indexed="62"/>
      <name val="Calibri"/>
      <family val="2"/>
      <scheme val="minor"/>
    </font>
    <font>
      <b/>
      <sz val="11"/>
      <color indexed="62"/>
      <name val="Calibri"/>
      <family val="2"/>
      <scheme val="minor"/>
    </font>
    <font>
      <b/>
      <sz val="18"/>
      <color indexed="62"/>
      <name val="Cambria"/>
      <family val="2"/>
      <scheme val="major"/>
    </font>
    <font>
      <b/>
      <vertAlign val="subscript"/>
      <sz val="11"/>
      <color theme="1"/>
      <name val="Calibri"/>
      <family val="2"/>
      <scheme val="minor"/>
    </font>
    <font>
      <sz val="9"/>
      <color theme="1"/>
      <name val="Calibri"/>
      <family val="2"/>
      <scheme val="minor"/>
    </font>
    <font>
      <u/>
      <sz val="11"/>
      <color rgb="FFFF0000"/>
      <name val="Calibri"/>
      <family val="2"/>
      <scheme val="minor"/>
    </font>
    <font>
      <sz val="11"/>
      <color indexed="8"/>
      <name val="Calibri"/>
      <family val="2"/>
      <scheme val="minor"/>
    </font>
    <font>
      <sz val="10"/>
      <color rgb="FF2D2D2D"/>
      <name val="Tahoma"/>
      <family val="2"/>
    </font>
  </fonts>
  <fills count="38">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9"/>
      </patternFill>
    </fill>
    <fill>
      <patternFill patternType="solid">
        <fgColor indexed="42"/>
      </patternFill>
    </fill>
    <fill>
      <patternFill patternType="solid">
        <fgColor indexed="54"/>
      </patternFill>
    </fill>
    <fill>
      <patternFill patternType="solid">
        <fgColor indexed="22"/>
        <bgColor indexed="9"/>
      </patternFill>
    </fill>
    <fill>
      <patternFill patternType="solid">
        <fgColor indexed="22"/>
        <bgColor indexed="55"/>
      </patternFill>
    </fill>
    <fill>
      <patternFill patternType="solid">
        <fgColor theme="6" tint="0.59999389629810485"/>
        <bgColor indexed="64"/>
      </patternFill>
    </fill>
    <fill>
      <patternFill patternType="solid">
        <fgColor rgb="FFFFC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22"/>
      </bottom>
      <diagonal/>
    </border>
    <border>
      <left/>
      <right/>
      <top/>
      <bottom style="thick">
        <color indexed="49"/>
      </bottom>
      <diagonal/>
    </border>
    <border>
      <left/>
      <right/>
      <top/>
      <bottom style="medium">
        <color indexed="49"/>
      </bottom>
      <diagonal/>
    </border>
    <border>
      <left/>
      <right/>
      <top/>
      <bottom style="hair">
        <color indexed="64"/>
      </bottom>
      <diagonal/>
    </border>
    <border>
      <left/>
      <right/>
      <top/>
      <bottom style="hair">
        <color indexed="8"/>
      </bottom>
      <diagonal/>
    </border>
    <border>
      <left/>
      <right/>
      <top style="thin">
        <color indexed="49"/>
      </top>
      <bottom style="double">
        <color indexed="49"/>
      </bottom>
      <diagonal/>
    </border>
    <border>
      <left/>
      <right/>
      <top style="double">
        <color indexed="64"/>
      </top>
      <bottom/>
      <diagonal/>
    </border>
    <border>
      <left/>
      <right style="thin">
        <color theme="1"/>
      </right>
      <top/>
      <bottom style="medium">
        <color theme="1"/>
      </bottom>
      <diagonal/>
    </border>
    <border>
      <left/>
      <right style="thin">
        <color theme="1"/>
      </right>
      <top/>
      <bottom style="thin">
        <color theme="1"/>
      </bottom>
      <diagonal/>
    </border>
    <border>
      <left/>
      <right style="thin">
        <color theme="1"/>
      </right>
      <top/>
      <bottom/>
      <diagonal/>
    </border>
    <border>
      <left/>
      <right/>
      <top/>
      <bottom style="medium">
        <color theme="1"/>
      </bottom>
      <diagonal/>
    </border>
  </borders>
  <cellStyleXfs count="110">
    <xf numFmtId="0" fontId="0" fillId="0" borderId="0"/>
    <xf numFmtId="0" fontId="8" fillId="0" borderId="0"/>
    <xf numFmtId="9" fontId="1" fillId="0" borderId="0" applyFont="0" applyFill="0" applyBorder="0" applyAlignment="0" applyProtection="0"/>
    <xf numFmtId="0" fontId="10" fillId="5" borderId="0" applyNumberFormat="0" applyBorder="0" applyAlignment="0" applyProtection="0"/>
    <xf numFmtId="0" fontId="12" fillId="6" borderId="10" applyNumberFormat="0" applyAlignment="0" applyProtection="0"/>
    <xf numFmtId="0" fontId="15" fillId="0" borderId="12" applyNumberFormat="0" applyFill="0" applyAlignment="0" applyProtection="0"/>
    <xf numFmtId="0" fontId="16" fillId="7" borderId="13" applyNumberFormat="0" applyAlignment="0" applyProtection="0"/>
    <xf numFmtId="0" fontId="2" fillId="0" borderId="0" applyNumberFormat="0" applyFill="0" applyBorder="0" applyAlignment="0" applyProtection="0"/>
    <xf numFmtId="0" fontId="17" fillId="0" borderId="0" applyNumberFormat="0" applyFill="0" applyBorder="0" applyAlignment="0" applyProtection="0"/>
    <xf numFmtId="0" fontId="18" fillId="10"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24" fillId="0" borderId="0"/>
    <xf numFmtId="0" fontId="1" fillId="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30"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18" fillId="17" borderId="0" applyNumberFormat="0" applyBorder="0" applyAlignment="0" applyProtection="0"/>
    <xf numFmtId="0" fontId="18" fillId="24" borderId="0" applyNumberFormat="0" applyBorder="0" applyAlignment="0" applyProtection="0"/>
    <xf numFmtId="0" fontId="18" fillId="31" borderId="0" applyNumberFormat="0" applyBorder="0" applyAlignment="0" applyProtection="0"/>
    <xf numFmtId="0" fontId="18" fillId="33" borderId="0" applyNumberFormat="0" applyBorder="0" applyAlignment="0" applyProtection="0"/>
    <xf numFmtId="0" fontId="14" fillId="26" borderId="10" applyNumberFormat="0" applyAlignment="0" applyProtection="0"/>
    <xf numFmtId="0" fontId="30" fillId="0" borderId="0">
      <alignment horizontal="center" vertical="center" wrapText="1"/>
    </xf>
    <xf numFmtId="43" fontId="25" fillId="0" borderId="0" applyFont="0" applyFill="0" applyBorder="0" applyAlignment="0" applyProtection="0"/>
    <xf numFmtId="43" fontId="29" fillId="0" borderId="0" applyFont="0" applyFill="0" applyBorder="0" applyAlignment="0" applyProtection="0"/>
    <xf numFmtId="3" fontId="25" fillId="0" borderId="0" applyFont="0" applyFill="0" applyBorder="0" applyAlignment="0" applyProtection="0"/>
    <xf numFmtId="0" fontId="31" fillId="0" borderId="0">
      <alignment horizontal="left" vertical="center" wrapText="1"/>
    </xf>
    <xf numFmtId="168" fontId="25" fillId="0" borderId="0" applyFont="0" applyFill="0" applyBorder="0" applyAlignment="0" applyProtection="0"/>
    <xf numFmtId="3" fontId="26" fillId="0" borderId="21">
      <alignment horizontal="right"/>
    </xf>
    <xf numFmtId="3" fontId="32" fillId="0" borderId="21" applyAlignment="0">
      <alignment horizontal="right" vertical="center"/>
    </xf>
    <xf numFmtId="167" fontId="32" fillId="0" borderId="21">
      <alignment horizontal="right" vertical="center"/>
    </xf>
    <xf numFmtId="49" fontId="33" fillId="0" borderId="21">
      <alignment horizontal="left" vertical="center"/>
    </xf>
    <xf numFmtId="166" fontId="34" fillId="0" borderId="21" applyNumberFormat="0" applyFill="0">
      <alignment horizontal="right"/>
    </xf>
    <xf numFmtId="169" fontId="34" fillId="0" borderId="21">
      <alignment horizontal="right"/>
    </xf>
    <xf numFmtId="0" fontId="25" fillId="0" borderId="0" applyFont="0" applyFill="0" applyBorder="0" applyAlignment="0" applyProtection="0"/>
    <xf numFmtId="2" fontId="25" fillId="0" borderId="0" applyFont="0" applyFill="0" applyBorder="0" applyAlignment="0" applyProtection="0"/>
    <xf numFmtId="0" fontId="9" fillId="29" borderId="0" applyNumberFormat="0" applyBorder="0" applyAlignment="0" applyProtection="0"/>
    <xf numFmtId="0" fontId="41" fillId="0" borderId="22" applyNumberFormat="0" applyFill="0" applyAlignment="0" applyProtection="0"/>
    <xf numFmtId="0" fontId="35" fillId="0" borderId="0" applyNumberFormat="0" applyFill="0" applyBorder="0" applyAlignment="0" applyProtection="0"/>
    <xf numFmtId="0" fontId="42" fillId="0" borderId="9" applyNumberFormat="0" applyFill="0" applyAlignment="0" applyProtection="0"/>
    <xf numFmtId="0" fontId="28" fillId="0" borderId="0" applyNumberFormat="0" applyFill="0" applyBorder="0" applyAlignment="0" applyProtection="0"/>
    <xf numFmtId="0" fontId="43" fillId="0" borderId="23" applyNumberFormat="0" applyFill="0" applyAlignment="0" applyProtection="0"/>
    <xf numFmtId="0" fontId="43" fillId="0" borderId="0" applyNumberFormat="0" applyFill="0" applyBorder="0" applyAlignment="0" applyProtection="0"/>
    <xf numFmtId="0" fontId="36" fillId="0" borderId="21">
      <alignment horizontal="left"/>
    </xf>
    <xf numFmtId="0" fontId="36" fillId="0" borderId="24">
      <alignment horizontal="right" vertical="center"/>
    </xf>
    <xf numFmtId="0" fontId="37" fillId="0" borderId="21">
      <alignment horizontal="left" vertical="center"/>
    </xf>
    <xf numFmtId="0" fontId="34" fillId="0" borderId="21">
      <alignment horizontal="left" vertical="center"/>
    </xf>
    <xf numFmtId="0" fontId="38" fillId="0" borderId="21">
      <alignment horizontal="left"/>
    </xf>
    <xf numFmtId="0" fontId="38" fillId="34" borderId="0">
      <alignment horizontal="centerContinuous" wrapText="1"/>
    </xf>
    <xf numFmtId="49" fontId="38" fillId="34" borderId="2">
      <alignment horizontal="left" vertical="center"/>
    </xf>
    <xf numFmtId="0" fontId="38" fillId="34" borderId="0">
      <alignment horizontal="centerContinuous" vertical="center" wrapText="1"/>
    </xf>
    <xf numFmtId="0" fontId="27" fillId="0" borderId="0" applyNumberFormat="0" applyFill="0" applyBorder="0" applyAlignment="0" applyProtection="0"/>
    <xf numFmtId="0" fontId="11" fillId="27" borderId="0" applyNumberFormat="0" applyBorder="0" applyAlignment="0" applyProtection="0"/>
    <xf numFmtId="0" fontId="1" fillId="0" borderId="0"/>
    <xf numFmtId="0" fontId="25" fillId="0" borderId="0"/>
    <xf numFmtId="0" fontId="25" fillId="0" borderId="0"/>
    <xf numFmtId="0" fontId="40" fillId="0" borderId="0"/>
    <xf numFmtId="0" fontId="25" fillId="0" borderId="0"/>
    <xf numFmtId="0" fontId="1" fillId="0" borderId="0"/>
    <xf numFmtId="0" fontId="25" fillId="0" borderId="0"/>
    <xf numFmtId="0" fontId="1" fillId="0" borderId="0"/>
    <xf numFmtId="0" fontId="29" fillId="8" borderId="14" applyNumberFormat="0" applyFont="0" applyAlignment="0" applyProtection="0"/>
    <xf numFmtId="0" fontId="13" fillId="26" borderId="11" applyNumberFormat="0" applyAlignment="0" applyProtection="0"/>
    <xf numFmtId="9" fontId="24" fillId="0" borderId="0" applyFont="0" applyFill="0" applyBorder="0" applyAlignment="0" applyProtection="0"/>
    <xf numFmtId="9" fontId="24" fillId="0" borderId="0" applyFont="0" applyFill="0" applyBorder="0" applyAlignment="0" applyProtection="0"/>
    <xf numFmtId="3" fontId="32" fillId="0" borderId="0">
      <alignment horizontal="left" vertical="center"/>
    </xf>
    <xf numFmtId="0" fontId="30" fillId="0" borderId="0">
      <alignment horizontal="left" vertical="center"/>
    </xf>
    <xf numFmtId="0" fontId="26" fillId="0" borderId="0">
      <alignment horizontal="right"/>
    </xf>
    <xf numFmtId="49" fontId="26" fillId="0" borderId="0">
      <alignment horizontal="center"/>
    </xf>
    <xf numFmtId="0" fontId="33" fillId="0" borderId="0">
      <alignment horizontal="right"/>
    </xf>
    <xf numFmtId="0" fontId="26" fillId="0" borderId="0">
      <alignment horizontal="left"/>
    </xf>
    <xf numFmtId="49" fontId="32" fillId="0" borderId="0">
      <alignment horizontal="left" vertical="center"/>
    </xf>
    <xf numFmtId="49" fontId="33" fillId="0" borderId="21">
      <alignment horizontal="left" vertical="center"/>
    </xf>
    <xf numFmtId="49" fontId="30" fillId="0" borderId="21" applyFill="0">
      <alignment horizontal="left" vertical="center"/>
    </xf>
    <xf numFmtId="49" fontId="33" fillId="0" borderId="21">
      <alignment horizontal="left"/>
    </xf>
    <xf numFmtId="166" fontId="32" fillId="0" borderId="0" applyNumberFormat="0">
      <alignment horizontal="right"/>
    </xf>
    <xf numFmtId="0" fontId="36" fillId="35" borderId="0">
      <alignment horizontal="centerContinuous" vertical="center" wrapText="1"/>
    </xf>
    <xf numFmtId="0" fontId="36" fillId="0" borderId="25">
      <alignment horizontal="left" vertical="center"/>
    </xf>
    <xf numFmtId="0" fontId="39" fillId="0" borderId="0">
      <alignment horizontal="left" vertical="top"/>
    </xf>
    <xf numFmtId="0" fontId="44" fillId="0" borderId="0" applyNumberFormat="0" applyFill="0" applyBorder="0" applyAlignment="0" applyProtection="0"/>
    <xf numFmtId="0" fontId="38" fillId="0" borderId="0">
      <alignment horizontal="left"/>
    </xf>
    <xf numFmtId="0" fontId="31" fillId="0" borderId="0">
      <alignment horizontal="left"/>
    </xf>
    <xf numFmtId="0" fontId="34" fillId="0" borderId="0">
      <alignment horizontal="left"/>
    </xf>
    <xf numFmtId="0" fontId="39" fillId="0" borderId="0">
      <alignment horizontal="left" vertical="top"/>
    </xf>
    <xf numFmtId="0" fontId="31" fillId="0" borderId="0">
      <alignment horizontal="left"/>
    </xf>
    <xf numFmtId="0" fontId="34" fillId="0" borderId="0">
      <alignment horizontal="left"/>
    </xf>
    <xf numFmtId="0" fontId="3" fillId="0" borderId="26" applyNumberFormat="0" applyFill="0" applyAlignment="0" applyProtection="0"/>
    <xf numFmtId="0" fontId="25" fillId="0" borderId="27" applyNumberFormat="0" applyFont="0" applyFill="0" applyAlignment="0" applyProtection="0"/>
    <xf numFmtId="49" fontId="32" fillId="0" borderId="21">
      <alignment horizontal="left"/>
    </xf>
    <xf numFmtId="0" fontId="36" fillId="0" borderId="24">
      <alignment horizontal="left"/>
    </xf>
    <xf numFmtId="0" fontId="38" fillId="0" borderId="0">
      <alignment horizontal="left" vertical="center"/>
    </xf>
    <xf numFmtId="49" fontId="26" fillId="0" borderId="21">
      <alignment horizontal="left"/>
    </xf>
    <xf numFmtId="0" fontId="27" fillId="0" borderId="0" applyNumberFormat="0" applyFill="0" applyBorder="0" applyAlignment="0" applyProtection="0">
      <alignment vertical="top"/>
      <protection locked="0"/>
    </xf>
    <xf numFmtId="43" fontId="25" fillId="0" borderId="0" applyFont="0" applyFill="0" applyBorder="0" applyAlignment="0" applyProtection="0"/>
    <xf numFmtId="0" fontId="1" fillId="0" borderId="0"/>
    <xf numFmtId="9" fontId="25" fillId="0" borderId="0" applyFont="0" applyFill="0" applyBorder="0" applyAlignment="0" applyProtection="0"/>
    <xf numFmtId="0" fontId="1" fillId="0" borderId="0"/>
  </cellStyleXfs>
  <cellXfs count="91">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pplyProtection="1">
      <alignment horizontal="center" vertical="center"/>
      <protection locked="0"/>
    </xf>
    <xf numFmtId="0" fontId="3" fillId="0" borderId="8" xfId="0" applyFont="1" applyBorder="1"/>
    <xf numFmtId="0" fontId="3" fillId="0" borderId="8" xfId="0" applyFont="1" applyBorder="1" applyAlignment="1">
      <alignment horizontal="center"/>
    </xf>
    <xf numFmtId="0" fontId="0" fillId="2" borderId="0" xfId="0" applyFill="1" applyAlignment="1" applyProtection="1">
      <alignment horizontal="center" vertical="center"/>
      <protection locked="0"/>
    </xf>
    <xf numFmtId="0" fontId="0" fillId="0" borderId="1" xfId="0" applyBorder="1"/>
    <xf numFmtId="0" fontId="0" fillId="0" borderId="7" xfId="0" applyBorder="1"/>
    <xf numFmtId="0" fontId="3" fillId="0" borderId="0" xfId="0" applyFont="1"/>
    <xf numFmtId="0" fontId="0" fillId="0" borderId="0" xfId="0" applyAlignment="1" applyProtection="1">
      <alignment horizontal="center" vertical="center"/>
      <protection locked="0"/>
    </xf>
    <xf numFmtId="0" fontId="0" fillId="3" borderId="0" xfId="0" applyFill="1" applyAlignment="1">
      <alignment horizontal="left" vertical="center"/>
    </xf>
    <xf numFmtId="0" fontId="0" fillId="3" borderId="0" xfId="0" applyFill="1" applyAlignment="1">
      <alignment horizontal="center" vertical="center"/>
    </xf>
    <xf numFmtId="0" fontId="0" fillId="25" borderId="0" xfId="0" applyFill="1" applyAlignment="1" applyProtection="1">
      <alignment horizontal="center" vertical="center"/>
      <protection locked="0"/>
    </xf>
    <xf numFmtId="0" fontId="0" fillId="25" borderId="0" xfId="0" applyFill="1"/>
    <xf numFmtId="0" fontId="0" fillId="25" borderId="1" xfId="0" applyFill="1" applyBorder="1" applyAlignment="1">
      <alignment horizontal="right"/>
    </xf>
    <xf numFmtId="164" fontId="0" fillId="25" borderId="1" xfId="0" applyNumberFormat="1" applyFill="1" applyBorder="1" applyAlignment="1">
      <alignment horizontal="right"/>
    </xf>
    <xf numFmtId="164" fontId="0" fillId="25" borderId="1" xfId="0" applyNumberFormat="1" applyFill="1" applyBorder="1"/>
    <xf numFmtId="0" fontId="0" fillId="0" borderId="1" xfId="0" applyBorder="1" applyAlignment="1">
      <alignment horizontal="center" wrapText="1"/>
    </xf>
    <xf numFmtId="0" fontId="0" fillId="0" borderId="1" xfId="0" applyBorder="1" applyAlignment="1">
      <alignment horizontal="center"/>
    </xf>
    <xf numFmtId="14" fontId="0" fillId="2" borderId="0" xfId="0" applyNumberFormat="1" applyFill="1" applyAlignment="1" applyProtection="1">
      <alignment horizontal="center" vertical="center"/>
      <protection locked="0"/>
    </xf>
    <xf numFmtId="0" fontId="21" fillId="0" borderId="0" xfId="0" applyFont="1"/>
    <xf numFmtId="164" fontId="3" fillId="25" borderId="17" xfId="0" applyNumberFormat="1" applyFont="1" applyFill="1" applyBorder="1"/>
    <xf numFmtId="0" fontId="3" fillId="0" borderId="16" xfId="0" applyFont="1" applyBorder="1" applyAlignment="1">
      <alignment vertical="center" wrapText="1"/>
    </xf>
    <xf numFmtId="0" fontId="3" fillId="0" borderId="0" xfId="0" applyFont="1" applyAlignment="1">
      <alignment vertical="center" wrapText="1"/>
    </xf>
    <xf numFmtId="0" fontId="0" fillId="0" borderId="5" xfId="0" applyBorder="1"/>
    <xf numFmtId="0" fontId="3" fillId="0" borderId="17" xfId="0" applyFont="1" applyBorder="1"/>
    <xf numFmtId="0" fontId="5" fillId="0" borderId="0" xfId="0" applyFont="1"/>
    <xf numFmtId="0" fontId="20" fillId="0" borderId="0" xfId="0" applyFont="1"/>
    <xf numFmtId="14" fontId="20" fillId="0" borderId="0" xfId="0" applyNumberFormat="1" applyFont="1" applyAlignment="1">
      <alignment horizontal="left"/>
    </xf>
    <xf numFmtId="0" fontId="0" fillId="0" borderId="17" xfId="0" applyBorder="1"/>
    <xf numFmtId="164" fontId="0" fillId="25" borderId="3" xfId="0" applyNumberFormat="1" applyFill="1" applyBorder="1"/>
    <xf numFmtId="164" fontId="0" fillId="36" borderId="1" xfId="0" applyNumberFormat="1" applyFill="1" applyBorder="1"/>
    <xf numFmtId="0" fontId="0" fillId="36" borderId="1" xfId="0" applyFill="1" applyBorder="1"/>
    <xf numFmtId="0" fontId="3" fillId="4" borderId="0" xfId="0" applyFont="1" applyFill="1"/>
    <xf numFmtId="171" fontId="0" fillId="36" borderId="1" xfId="0" applyNumberFormat="1" applyFill="1" applyBorder="1"/>
    <xf numFmtId="170" fontId="0" fillId="36" borderId="1" xfId="0" applyNumberFormat="1" applyFill="1" applyBorder="1"/>
    <xf numFmtId="0" fontId="46" fillId="0" borderId="0" xfId="0" applyFont="1"/>
    <xf numFmtId="165" fontId="0" fillId="25" borderId="1" xfId="2" applyNumberFormat="1" applyFont="1" applyFill="1" applyBorder="1"/>
    <xf numFmtId="0" fontId="0" fillId="36" borderId="7" xfId="0" applyFill="1" applyBorder="1"/>
    <xf numFmtId="0" fontId="0" fillId="0" borderId="5" xfId="0" applyBorder="1" applyAlignment="1">
      <alignment horizontal="left"/>
    </xf>
    <xf numFmtId="0" fontId="0" fillId="0" borderId="7" xfId="0" applyBorder="1" applyAlignment="1">
      <alignment horizontal="left"/>
    </xf>
    <xf numFmtId="0" fontId="0" fillId="36" borderId="0" xfId="0" applyFill="1"/>
    <xf numFmtId="3" fontId="0" fillId="36" borderId="7" xfId="0" applyNumberFormat="1" applyFill="1" applyBorder="1"/>
    <xf numFmtId="173" fontId="3" fillId="0" borderId="15" xfId="0" applyNumberFormat="1" applyFont="1" applyBorder="1"/>
    <xf numFmtId="0" fontId="3" fillId="0" borderId="1" xfId="0" applyFont="1" applyBorder="1"/>
    <xf numFmtId="0" fontId="3" fillId="0" borderId="5" xfId="0" applyFont="1" applyBorder="1"/>
    <xf numFmtId="0" fontId="3" fillId="0" borderId="7" xfId="0" applyFont="1" applyBorder="1"/>
    <xf numFmtId="164" fontId="3" fillId="25" borderId="1" xfId="0" applyNumberFormat="1" applyFont="1" applyFill="1" applyBorder="1"/>
    <xf numFmtId="0" fontId="2" fillId="0" borderId="0" xfId="0" applyFont="1"/>
    <xf numFmtId="0" fontId="3" fillId="0" borderId="1" xfId="0" applyFont="1" applyBorder="1" applyAlignment="1">
      <alignment horizontal="center" vertical="center" wrapText="1"/>
    </xf>
    <xf numFmtId="0" fontId="48" fillId="0" borderId="29" xfId="1" applyFont="1" applyBorder="1"/>
    <xf numFmtId="0" fontId="8" fillId="0" borderId="29" xfId="1" applyBorder="1"/>
    <xf numFmtId="0" fontId="0" fillId="0" borderId="29" xfId="0" applyBorder="1"/>
    <xf numFmtId="0" fontId="48" fillId="0" borderId="0" xfId="1" applyFont="1"/>
    <xf numFmtId="0" fontId="0" fillId="0" borderId="30" xfId="0" applyBorder="1"/>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0" fillId="0" borderId="0" xfId="0" applyAlignment="1">
      <alignment horizontal="center" vertical="center"/>
    </xf>
    <xf numFmtId="0" fontId="0" fillId="0" borderId="29" xfId="0" applyBorder="1" applyAlignment="1">
      <alignment horizontal="center"/>
    </xf>
    <xf numFmtId="0" fontId="0" fillId="0" borderId="29" xfId="0" applyBorder="1" applyAlignment="1">
      <alignment horizontal="left"/>
    </xf>
    <xf numFmtId="0" fontId="1" fillId="0" borderId="29" xfId="0" applyFont="1" applyBorder="1" applyAlignment="1">
      <alignment horizontal="center"/>
    </xf>
    <xf numFmtId="0" fontId="1" fillId="0" borderId="29" xfId="0" applyFont="1" applyBorder="1"/>
    <xf numFmtId="0" fontId="0" fillId="0" borderId="0" xfId="0" applyAlignment="1">
      <alignment horizontal="left"/>
    </xf>
    <xf numFmtId="0" fontId="8" fillId="0" borderId="0" xfId="1"/>
    <xf numFmtId="0" fontId="1" fillId="0" borderId="29" xfId="1" applyFont="1" applyBorder="1" applyAlignment="1">
      <alignment horizontal="left"/>
    </xf>
    <xf numFmtId="0" fontId="1" fillId="0" borderId="29" xfId="0" applyFont="1" applyBorder="1" applyAlignment="1">
      <alignment horizontal="left"/>
    </xf>
    <xf numFmtId="0" fontId="49" fillId="0" borderId="29" xfId="0" applyFont="1" applyBorder="1"/>
    <xf numFmtId="0" fontId="1" fillId="0" borderId="0" xfId="0" applyFont="1"/>
    <xf numFmtId="0" fontId="0" fillId="0" borderId="29" xfId="0" applyBorder="1" applyAlignment="1">
      <alignment wrapText="1"/>
    </xf>
    <xf numFmtId="0" fontId="0" fillId="0" borderId="0" xfId="0" applyAlignment="1">
      <alignment wrapText="1"/>
    </xf>
    <xf numFmtId="0" fontId="1" fillId="0" borderId="29" xfId="109" applyBorder="1"/>
    <xf numFmtId="0" fontId="1" fillId="0" borderId="29" xfId="109" applyBorder="1" applyAlignment="1">
      <alignment horizontal="left"/>
    </xf>
    <xf numFmtId="0" fontId="0" fillId="0" borderId="29" xfId="1" applyFont="1" applyBorder="1" applyAlignment="1">
      <alignment horizontal="left"/>
    </xf>
    <xf numFmtId="174" fontId="0" fillId="0" borderId="29" xfId="0" applyNumberFormat="1" applyBorder="1" applyAlignment="1">
      <alignment horizontal="center"/>
    </xf>
    <xf numFmtId="0" fontId="0" fillId="37" borderId="0" xfId="0" applyFill="1"/>
    <xf numFmtId="0" fontId="0" fillId="0" borderId="0" xfId="0" applyAlignment="1">
      <alignment horizontal="center"/>
    </xf>
    <xf numFmtId="172" fontId="0" fillId="36" borderId="1" xfId="106" applyNumberFormat="1" applyFont="1" applyFill="1" applyBorder="1"/>
    <xf numFmtId="172" fontId="0" fillId="25" borderId="7" xfId="106" applyNumberFormat="1" applyFont="1" applyFill="1" applyBorder="1"/>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0" borderId="1" xfId="0" applyFont="1" applyBorder="1" applyAlignment="1">
      <alignment horizontal="center" vertical="center" wrapText="1"/>
    </xf>
  </cellXfs>
  <cellStyles count="110">
    <cellStyle name="20 % - Accent5" xfId="14" builtinId="46" customBuiltin="1"/>
    <cellStyle name="20 % - Accent6" xfId="18" builtinId="50" customBuiltin="1"/>
    <cellStyle name="20% - Accent1 2" xfId="20" xr:uid="{00000000-0005-0000-0000-000002000000}"/>
    <cellStyle name="20% - Accent2 2" xfId="21" xr:uid="{00000000-0005-0000-0000-000003000000}"/>
    <cellStyle name="20% - Accent3 2" xfId="22" xr:uid="{00000000-0005-0000-0000-000004000000}"/>
    <cellStyle name="20% - Accent4 2" xfId="23" xr:uid="{00000000-0005-0000-0000-000005000000}"/>
    <cellStyle name="40 % - Accent2" xfId="10" builtinId="35" customBuiltin="1"/>
    <cellStyle name="40 % - Accent5" xfId="15" builtinId="47" customBuiltin="1"/>
    <cellStyle name="40% - Accent1 2" xfId="24" xr:uid="{00000000-0005-0000-0000-000008000000}"/>
    <cellStyle name="40% - Accent3 2" xfId="25" xr:uid="{00000000-0005-0000-0000-000009000000}"/>
    <cellStyle name="40% - Accent4 2" xfId="26" xr:uid="{00000000-0005-0000-0000-00000A000000}"/>
    <cellStyle name="40% - Accent6 2" xfId="27" xr:uid="{00000000-0005-0000-0000-00000B000000}"/>
    <cellStyle name="60 % - Accent2" xfId="11" builtinId="36" customBuiltin="1"/>
    <cellStyle name="60 % - Accent5" xfId="16" builtinId="48" customBuiltin="1"/>
    <cellStyle name="60% - Accent1 2" xfId="28" xr:uid="{00000000-0005-0000-0000-00000E000000}"/>
    <cellStyle name="60% - Accent3 2" xfId="29" xr:uid="{00000000-0005-0000-0000-00000F000000}"/>
    <cellStyle name="60% - Accent4 2" xfId="30" xr:uid="{00000000-0005-0000-0000-000010000000}"/>
    <cellStyle name="60% - Accent6 2" xfId="31" xr:uid="{00000000-0005-0000-0000-000011000000}"/>
    <cellStyle name="Accent1 2" xfId="32" xr:uid="{00000000-0005-0000-0000-000012000000}"/>
    <cellStyle name="Accent2" xfId="9" builtinId="33" customBuiltin="1"/>
    <cellStyle name="Accent3" xfId="12" builtinId="37" customBuiltin="1"/>
    <cellStyle name="Accent4 2" xfId="33" xr:uid="{00000000-0005-0000-0000-000015000000}"/>
    <cellStyle name="Accent5" xfId="13" builtinId="45" customBuiltin="1"/>
    <cellStyle name="Accent6" xfId="17" builtinId="49" customBuiltin="1"/>
    <cellStyle name="Avertissement" xfId="7" builtinId="11" customBuiltin="1"/>
    <cellStyle name="Calculation 2" xfId="34" xr:uid="{00000000-0005-0000-0000-000019000000}"/>
    <cellStyle name="Cellule liée" xfId="5" builtinId="24" customBuiltin="1"/>
    <cellStyle name="Column heading" xfId="35" xr:uid="{00000000-0005-0000-0000-00001B000000}"/>
    <cellStyle name="Comma 2" xfId="36" xr:uid="{00000000-0005-0000-0000-00001C000000}"/>
    <cellStyle name="Comma 2 2" xfId="37" xr:uid="{00000000-0005-0000-0000-00001D000000}"/>
    <cellStyle name="Comma0" xfId="38" xr:uid="{00000000-0005-0000-0000-00001E000000}"/>
    <cellStyle name="Corner heading" xfId="39" xr:uid="{00000000-0005-0000-0000-00001F000000}"/>
    <cellStyle name="Currency0" xfId="40" xr:uid="{00000000-0005-0000-0000-000020000000}"/>
    <cellStyle name="Data" xfId="41" xr:uid="{00000000-0005-0000-0000-000021000000}"/>
    <cellStyle name="Data 2" xfId="42" xr:uid="{00000000-0005-0000-0000-000022000000}"/>
    <cellStyle name="Data no deci" xfId="43" xr:uid="{00000000-0005-0000-0000-000023000000}"/>
    <cellStyle name="Data Superscript" xfId="44" xr:uid="{00000000-0005-0000-0000-000024000000}"/>
    <cellStyle name="Data_1-1A-Regular" xfId="45" xr:uid="{00000000-0005-0000-0000-000025000000}"/>
    <cellStyle name="Data-one deci" xfId="46" xr:uid="{00000000-0005-0000-0000-000026000000}"/>
    <cellStyle name="Date" xfId="47" xr:uid="{00000000-0005-0000-0000-000027000000}"/>
    <cellStyle name="Entrée" xfId="4" builtinId="20" customBuiltin="1"/>
    <cellStyle name="Fixed" xfId="48" xr:uid="{00000000-0005-0000-0000-000029000000}"/>
    <cellStyle name="Good 2" xfId="49" xr:uid="{00000000-0005-0000-0000-00002A000000}"/>
    <cellStyle name="Heading 1 2" xfId="50" xr:uid="{00000000-0005-0000-0000-00002B000000}"/>
    <cellStyle name="Heading 1 3" xfId="51" xr:uid="{00000000-0005-0000-0000-00002C000000}"/>
    <cellStyle name="Heading 2 2" xfId="52" xr:uid="{00000000-0005-0000-0000-00002D000000}"/>
    <cellStyle name="Heading 2 3" xfId="53" xr:uid="{00000000-0005-0000-0000-00002E000000}"/>
    <cellStyle name="Heading 3 2" xfId="54" xr:uid="{00000000-0005-0000-0000-00002F000000}"/>
    <cellStyle name="Heading 4 2" xfId="55" xr:uid="{00000000-0005-0000-0000-000030000000}"/>
    <cellStyle name="Hed Side" xfId="56" xr:uid="{00000000-0005-0000-0000-000031000000}"/>
    <cellStyle name="Hed Side bold" xfId="57" xr:uid="{00000000-0005-0000-0000-000032000000}"/>
    <cellStyle name="Hed Side Indent" xfId="58" xr:uid="{00000000-0005-0000-0000-000033000000}"/>
    <cellStyle name="Hed Side Regular" xfId="59" xr:uid="{00000000-0005-0000-0000-000034000000}"/>
    <cellStyle name="Hed Side_1-1A-Regular" xfId="60" xr:uid="{00000000-0005-0000-0000-000035000000}"/>
    <cellStyle name="Hed Top" xfId="61" xr:uid="{00000000-0005-0000-0000-000036000000}"/>
    <cellStyle name="Hed Top - SECTION" xfId="62" xr:uid="{00000000-0005-0000-0000-000037000000}"/>
    <cellStyle name="Hed Top_3-new4" xfId="63" xr:uid="{00000000-0005-0000-0000-000038000000}"/>
    <cellStyle name="Insatisfaisant" xfId="3" builtinId="27" customBuiltin="1"/>
    <cellStyle name="Lien hypertexte 2" xfId="105" xr:uid="{00000000-0005-0000-0000-00003A000000}"/>
    <cellStyle name="Lien hypertexte 3" xfId="64" xr:uid="{00000000-0005-0000-0000-00003B000000}"/>
    <cellStyle name="Milliers 2" xfId="106" xr:uid="{00000000-0005-0000-0000-00003D000000}"/>
    <cellStyle name="Neutral 2" xfId="65" xr:uid="{00000000-0005-0000-0000-00003E000000}"/>
    <cellStyle name="Normal" xfId="0" builtinId="0"/>
    <cellStyle name="Normal 2" xfId="1" xr:uid="{00000000-0005-0000-0000-000040000000}"/>
    <cellStyle name="Normal 2 2" xfId="67" xr:uid="{00000000-0005-0000-0000-000041000000}"/>
    <cellStyle name="Normal 2 3" xfId="107" xr:uid="{00000000-0005-0000-0000-000042000000}"/>
    <cellStyle name="Normal 2 4" xfId="66" xr:uid="{00000000-0005-0000-0000-000043000000}"/>
    <cellStyle name="Normal 3" xfId="68" xr:uid="{00000000-0005-0000-0000-000044000000}"/>
    <cellStyle name="Normal 3 2" xfId="69" xr:uid="{00000000-0005-0000-0000-000045000000}"/>
    <cellStyle name="Normal 3 3" xfId="109" xr:uid="{3034BA3C-882D-46E7-B70B-D2BB8DC8F5E9}"/>
    <cellStyle name="Normal 4" xfId="70" xr:uid="{00000000-0005-0000-0000-000046000000}"/>
    <cellStyle name="Normal 4 2" xfId="71" xr:uid="{00000000-0005-0000-0000-000047000000}"/>
    <cellStyle name="Normal 5" xfId="72" xr:uid="{00000000-0005-0000-0000-000048000000}"/>
    <cellStyle name="Normal 6" xfId="19" xr:uid="{00000000-0005-0000-0000-000049000000}"/>
    <cellStyle name="Normal 7" xfId="73" xr:uid="{00000000-0005-0000-0000-00004A000000}"/>
    <cellStyle name="Note 2" xfId="74" xr:uid="{00000000-0005-0000-0000-00004B000000}"/>
    <cellStyle name="Output 2" xfId="75" xr:uid="{00000000-0005-0000-0000-00004C000000}"/>
    <cellStyle name="Percent 2" xfId="77" xr:uid="{00000000-0005-0000-0000-00004D000000}"/>
    <cellStyle name="Pourcentage" xfId="2" builtinId="5"/>
    <cellStyle name="Pourcentage 2" xfId="108" xr:uid="{00000000-0005-0000-0000-00004F000000}"/>
    <cellStyle name="Pourcentage 3" xfId="76" xr:uid="{00000000-0005-0000-0000-000050000000}"/>
    <cellStyle name="Reference" xfId="78" xr:uid="{00000000-0005-0000-0000-000051000000}"/>
    <cellStyle name="Row heading" xfId="79" xr:uid="{00000000-0005-0000-0000-000052000000}"/>
    <cellStyle name="Source Hed" xfId="80" xr:uid="{00000000-0005-0000-0000-000053000000}"/>
    <cellStyle name="Source Letter" xfId="81" xr:uid="{00000000-0005-0000-0000-000054000000}"/>
    <cellStyle name="Source Superscript" xfId="82" xr:uid="{00000000-0005-0000-0000-000055000000}"/>
    <cellStyle name="Source Text" xfId="83" xr:uid="{00000000-0005-0000-0000-000056000000}"/>
    <cellStyle name="State" xfId="84" xr:uid="{00000000-0005-0000-0000-000057000000}"/>
    <cellStyle name="Superscript" xfId="85" xr:uid="{00000000-0005-0000-0000-000058000000}"/>
    <cellStyle name="Superscript- regular" xfId="86" xr:uid="{00000000-0005-0000-0000-000059000000}"/>
    <cellStyle name="Superscript_1-1A-Regular" xfId="87" xr:uid="{00000000-0005-0000-0000-00005A000000}"/>
    <cellStyle name="Table Data" xfId="88" xr:uid="{00000000-0005-0000-0000-00005B000000}"/>
    <cellStyle name="Table Head Top" xfId="89" xr:uid="{00000000-0005-0000-0000-00005C000000}"/>
    <cellStyle name="Table Hed Side" xfId="90" xr:uid="{00000000-0005-0000-0000-00005D000000}"/>
    <cellStyle name="Table Title" xfId="91" xr:uid="{00000000-0005-0000-0000-00005E000000}"/>
    <cellStyle name="Texte explicatif" xfId="8" builtinId="53" customBuiltin="1"/>
    <cellStyle name="Title 2" xfId="92" xr:uid="{00000000-0005-0000-0000-000060000000}"/>
    <cellStyle name="Title Text" xfId="93" xr:uid="{00000000-0005-0000-0000-000061000000}"/>
    <cellStyle name="Title Text 1" xfId="94" xr:uid="{00000000-0005-0000-0000-000062000000}"/>
    <cellStyle name="Title Text 2" xfId="95" xr:uid="{00000000-0005-0000-0000-000063000000}"/>
    <cellStyle name="Title-1" xfId="96" xr:uid="{00000000-0005-0000-0000-000064000000}"/>
    <cellStyle name="Title-2" xfId="97" xr:uid="{00000000-0005-0000-0000-000065000000}"/>
    <cellStyle name="Title-3" xfId="98" xr:uid="{00000000-0005-0000-0000-000066000000}"/>
    <cellStyle name="Total 2" xfId="99" xr:uid="{00000000-0005-0000-0000-000067000000}"/>
    <cellStyle name="Total 3" xfId="100" xr:uid="{00000000-0005-0000-0000-000068000000}"/>
    <cellStyle name="Vérification" xfId="6" builtinId="23" customBuiltin="1"/>
    <cellStyle name="Wrap" xfId="101" xr:uid="{00000000-0005-0000-0000-00006A000000}"/>
    <cellStyle name="Wrap Bold" xfId="102" xr:uid="{00000000-0005-0000-0000-00006B000000}"/>
    <cellStyle name="Wrap Title" xfId="103" xr:uid="{00000000-0005-0000-0000-00006C000000}"/>
    <cellStyle name="Wrap_NTS99-~11" xfId="104" xr:uid="{00000000-0005-0000-0000-00006D000000}"/>
  </cellStyles>
  <dxfs count="10">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bottom" textRotation="0" wrapText="0" relativeIndent="0" justifyLastLine="0" shrinkToFit="0" readingOrder="0"/>
      <border diagonalUp="0" diagonalDown="0">
        <left/>
        <right style="thin">
          <color theme="1"/>
        </right>
        <top/>
        <bottom style="thin">
          <color theme="1"/>
        </bottom>
      </border>
    </dxf>
    <dxf>
      <fill>
        <patternFill patternType="none">
          <bgColor auto="1"/>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relativeIndent="0" justifyLastLine="0" shrinkToFit="0" readingOrder="0"/>
      <border diagonalUp="0" diagonalDown="0" outline="0">
        <left/>
        <right style="thin">
          <color theme="1"/>
        </right>
        <top/>
        <bottom style="thin">
          <color theme="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relativeIndent="0" justifyLastLine="0" shrinkToFit="0" readingOrder="0"/>
      <border diagonalUp="0" diagonalDown="0" outline="0">
        <left/>
        <right style="thin">
          <color theme="1"/>
        </right>
        <top/>
        <bottom style="thin">
          <color theme="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relativeIndent="0" justifyLastLine="0" shrinkToFit="0" readingOrder="0"/>
      <border diagonalUp="0" diagonalDown="0" outline="0">
        <left/>
        <right style="thin">
          <color theme="1"/>
        </right>
        <top/>
        <bottom style="thin">
          <color theme="1"/>
        </bottom>
      </border>
    </dxf>
    <dxf>
      <fill>
        <patternFill patternType="none">
          <fgColor indexed="64"/>
          <bgColor indexed="65"/>
        </patternFill>
      </fill>
      <alignment horizontal="general" vertical="bottom" textRotation="0" wrapText="0" indent="0" justifyLastLine="0" shrinkToFit="0" readingOrder="0"/>
    </dxf>
    <dxf>
      <border outline="0">
        <left style="thin">
          <color theme="1"/>
        </left>
        <right style="thin">
          <color theme="1"/>
        </right>
        <top style="thin">
          <color theme="1"/>
        </top>
        <bottom style="thin">
          <color theme="1"/>
        </bottom>
      </border>
    </dxf>
    <dxf>
      <fill>
        <patternFill patternType="none">
          <bgColor auto="1"/>
        </patternFill>
      </fill>
    </dxf>
    <dxf>
      <border outline="0">
        <bottom style="medium">
          <color theme="1"/>
        </bottom>
      </border>
    </dxf>
    <dxf>
      <font>
        <b/>
        <i val="0"/>
        <strike val="0"/>
        <condense val="0"/>
        <extend val="0"/>
        <outline val="0"/>
        <shadow val="0"/>
        <u val="none"/>
        <vertAlign val="baseline"/>
        <sz val="11"/>
        <color theme="1"/>
        <name val="Calibri"/>
        <scheme val="minor"/>
      </font>
      <numFmt numFmtId="34" formatCode="_ * #,##0.00_)\ &quot;$&quot;_ ;_ * \(#,##0.00\)\ &quot;$&quot;_ ;_ * &quot;-&quot;??_)\ &quot;$&quot;_ ;_ @_ "/>
      <fill>
        <patternFill patternType="none">
          <fgColor indexed="64"/>
          <bgColor indexed="65"/>
        </patternFill>
      </fill>
      <alignment horizontal="center" vertical="center" textRotation="0" wrapText="1" relative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D%20deplacements%20aerie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Par Ville"/>
      <sheetName val="BD_Par Pays"/>
      <sheetName val="BD_Code aéroport"/>
      <sheetName val="Liste IATA"/>
      <sheetName val="Moyenne"/>
      <sheetName val="BD deplacements aeriens"/>
    </sheetNames>
    <sheetDataSet>
      <sheetData sheetId="0"/>
      <sheetData sheetId="1"/>
      <sheetData sheetId="2"/>
      <sheetData sheetId="3"/>
      <sheetData sheetId="4"/>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udrey Pomerleau-Boivin" id="{E9521536-6A25-429D-A76E-D98C2957DC29}" userId="S::AUPOB@ulaval.ca::340bb25e-c89e-41f4-8d62-213c2ecacd6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C807B2-A5A2-4E5A-BF17-C45E24AF9441}" name="Tableau1" displayName="Tableau1" ref="A1:F1369" totalsRowShown="0" headerRowDxfId="9" dataDxfId="7" headerRowBorderDxfId="8" tableBorderDxfId="6">
  <autoFilter ref="A1:F1369" xr:uid="{00000000-0009-0000-0100-000001000000}"/>
  <sortState xmlns:xlrd2="http://schemas.microsoft.com/office/spreadsheetml/2017/richdata2" ref="A2:F1369">
    <sortCondition ref="C1:C1369"/>
  </sortState>
  <tableColumns count="6">
    <tableColumn id="4" xr3:uid="{D2533679-6869-4067-B5DC-194B31F1CBC1}" name="Ville de destination" dataDxfId="5"/>
    <tableColumn id="1" xr3:uid="{50CF36E9-CA10-4FA0-881A-0BD2F1B75078}" name="Continent" dataDxfId="4"/>
    <tableColumn id="2" xr3:uid="{EAE03E76-A7B3-40DC-9C3A-647DEBE01A60}" name="Code du pays" dataDxfId="3"/>
    <tableColumn id="3" xr3:uid="{D6B7990D-3869-4E92-B1C9-343A852A2997}" name="Pays" dataDxfId="2"/>
    <tableColumn id="5" xr3:uid="{EA23EA06-F8F1-4DE7-B278-984629470902}" name="Code IATA" dataDxfId="1"/>
    <tableColumn id="6" xr3:uid="{5D2171DF-6E66-491D-8A8A-885DC9DC0619}" name="Émissions en tonnes de CO2 équivalent" dataDxfId="0">
      <calculatedColumnFormula>VLOOKUP(E2,[1]!CodeIATA[#All],2,FALSE)</calculatedColumnFormula>
    </tableColumn>
  </tableColumns>
  <tableStyleInfo name="TableStyleLight15"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38" dT="2021-08-24T14:06:48.88" personId="{E9521536-6A25-429D-A76E-D98C2957DC29}" id="{7C3A4489-2254-4E60-84E1-053242AAA380}">
    <text>YSZ et YME ne sont pas dans la base de données de l'OACI.</text>
  </threadedComment>
  <threadedComment ref="A157" dT="2021-10-12T17:53:54.26" personId="{E9521536-6A25-429D-A76E-D98C2957DC29}" id="{CF8847EE-D03F-48F8-9419-C23593B9DA1C}">
    <text>How do I get to Ellesmere Island?
You have to book a special charter flight from Resolute Bay which is not an easy place to reach by itself. To reach Resolute Bay you'll need to take a flight from Ottawa, via Iqaluit. Once there you'll take a 9-seat charter plane to Tanquary Fiord located on the southern end of Ellesmere Island</text>
  </threadedComment>
  <threadedComment ref="E174" dT="2021-08-26T15:32:19.66" personId="{E9521536-6A25-429D-A76E-D98C2957DC29}" id="{37B8AA25-A02C-4370-A578-4673BC0E4CBD}">
    <text>YGV n'est pas dans la base de données de l'OACI</text>
  </threadedComment>
  <threadedComment ref="E213" dT="2021-09-07T17:39:02.93" personId="{E9521536-6A25-429D-A76E-D98C2957DC29}" id="{DF34B69C-9740-41C5-9E1B-505A85248A64}">
    <text>YNM n'est pas dans la base de données de l'OACI</text>
  </threadedComment>
  <threadedComment ref="E214" dT="2021-08-24T14:06:48.88" personId="{E9521536-6A25-429D-A76E-D98C2957DC29}" id="{B5827852-242A-471E-991B-7AAF53B83A74}">
    <text>YME n'est pas dans la base de données de l'OACI.</text>
  </threadedComment>
  <threadedComment ref="E228" dT="2021-08-26T19:58:25.28" personId="{E9521536-6A25-429D-A76E-D98C2957DC29}" id="{D857D370-7ABE-4C02-9825-01F3A49C7DD8}">
    <text>Nunavik est un territoire. Nous utilisons le code d'aéroport de sa capitale.</text>
  </threadedComment>
  <threadedComment ref="E239" dT="2021-10-12T17:49:58.30" personId="{E9521536-6A25-429D-A76E-D98C2957DC29}" id="{635AAD1D-0A16-4102-8EDF-63CEC0139219}">
    <text>YPQ n'est pas dans la base de données de l'OACI</text>
  </threadedComment>
  <threadedComment ref="E258" dT="2021-08-24T14:06:48.88" personId="{E9521536-6A25-429D-A76E-D98C2957DC29}" id="{27C5ADD5-3E80-4241-AC34-0A6AFC5D64AD}">
    <text>YSZ n'est pas dans la base de données de l'OACI.</text>
  </threadedComment>
  <threadedComment ref="E287" dT="2021-10-12T17:52:03.47" personId="{E9521536-6A25-429D-A76E-D98C2957DC29}" id="{31CF8FD9-ADB3-44DB-A897-6D1F59F737FC}">
    <text>YUB n'est pas dans la base de données de l'OACI</text>
  </threadedComment>
  <threadedComment ref="E393" dT="2021-08-27T12:42:25.19" personId="{E9521536-6A25-429D-A76E-D98C2957DC29}" id="{C5AA0895-18F4-48CD-9A2F-0E8CFE6C7606}">
    <text>AVI n'est pas dans la base de données de l'OACI.</text>
  </threadedComment>
  <threadedComment ref="E395" dT="2021-08-27T12:42:25.19" personId="{E9521536-6A25-429D-A76E-D98C2957DC29}" id="{D4AB75FD-81EB-41C3-B9AD-70E6356F1EC8}">
    <text>AVI n'est pas dans la base de données de l'OACI.</text>
  </threadedComment>
  <threadedComment ref="E399" dT="2021-08-27T12:42:25.19" personId="{E9521536-6A25-429D-A76E-D98C2957DC29}" id="{15F13D74-2CE8-49D7-A5AD-922D1F7FD12D}">
    <text>AVI n'est pas dans la base de données de l'OACI.</text>
  </threadedComment>
  <threadedComment ref="E414" dT="2021-09-07T14:25:30.57" personId="{E9521536-6A25-429D-A76E-D98C2957DC29}" id="{407501BF-759F-4D97-B31C-4514F51DD0E5}">
    <text>AAH n'est pas dans la base de données de l'OACI</text>
  </threadedComment>
  <threadedComment ref="E457" dT="2021-09-07T14:36:23.88" personId="{E9521536-6A25-429D-A76E-D98C2957DC29}" id="{63122709-1840-4F4E-8F72-997F3B1997F9}">
    <text>Pas de vols internationaux à HHN</text>
  </threadedComment>
  <threadedComment ref="E537" dT="2022-01-21T14:07:24.93" personId="{E9521536-6A25-429D-A76E-D98C2957DC29}" id="{CE8CC20A-4C14-400A-8536-35354E7ED3E0}">
    <text>CMR n'est pas dans la base de données de l'OACI</text>
  </threadedComment>
  <threadedComment ref="E547" dT="2021-08-31T15:16:54.31" personId="{E9521536-6A25-429D-A76E-D98C2957DC29}" id="{DB7B7AC8-5643-4DC0-AFC3-FD5590F2C4D8}">
    <text>ANE n'est pas dans la base de données de l'OACI.</text>
  </threadedComment>
  <threadedComment ref="E551" dT="2021-09-07T14:37:59.57" personId="{E9521536-6A25-429D-A76E-D98C2957DC29}" id="{5C7E50D5-1D70-4098-9DC7-62EE443F4B70}">
    <text>QRV n'est pas dans la base de données de l'OACI</text>
  </threadedComment>
  <threadedComment ref="E581" dT="2021-09-07T15:22:57.56" personId="{E9521536-6A25-429D-A76E-D98C2957DC29}" id="{2CF9D53E-347C-49ED-941B-97F8FD303EFD}">
    <text>URO n'est pas dans la base de données de l'OACI</text>
  </threadedComment>
  <threadedComment ref="E606" dT="2021-09-07T15:29:36.98" personId="{E9521536-6A25-429D-A76E-D98C2957DC29}" id="{C79154B1-8275-461E-9A37-455958B66381}">
    <text>EAP n'est pas dans la base de données de l'OACI</text>
  </threadedComment>
  <threadedComment ref="E665" dT="2021-08-30T15:10:39.34" personId="{E9521536-6A25-429D-A76E-D98C2957DC29}" id="{B004F573-C030-480F-8D0A-CF1A28B4944D}">
    <text>FAB non desservi par vols internationaux.</text>
  </threadedComment>
  <threadedComment ref="E684" dT="2021-08-30T15:05:31.83" personId="{E9521536-6A25-429D-A76E-D98C2957DC29}" id="{F1B4CDE9-1884-4E53-A887-A4C9CC9F9807}">
    <text>OBN n'est pas desservi pour les vols internationaux.</text>
  </threadedComment>
  <threadedComment ref="E771" dT="2021-08-30T20:11:05.42" personId="{E9521536-6A25-429D-A76E-D98C2957DC29}" id="{546A6BE0-837C-4268-93BF-51582C7D8CDA}">
    <text>KKY et WAT ne sont pas dans la base de données de l'OACI.</text>
  </threadedComment>
  <threadedComment ref="E782" dT="2021-08-30T15:37:35.66" personId="{E9521536-6A25-429D-A76E-D98C2957DC29}" id="{0AFD5130-7A23-4389-A5BC-4B650653B289}">
    <text>JRS n'est pas dans la base de données de l'OACI.</text>
  </threadedComment>
  <threadedComment ref="E931" dT="2021-08-31T16:57:15.01" personId="{E9521536-6A25-429D-A76E-D98C2957DC29}" id="{E6F03D9B-D900-4EF8-AD42-18D2E3AE81D4}">
    <text>ZMM n'est pas dans la base de données de l'OACI</text>
  </threadedComment>
  <threadedComment ref="E963" dT="2021-08-31T14:55:37.70" personId="{E9521536-6A25-429D-A76E-D98C2957DC29}" id="{A306F42A-48D2-4A08-877B-2D549AA1C599}">
    <text>ENS n'est pas dans la base de données de l'OACI</text>
  </threadedComment>
  <threadedComment ref="E1023" dT="2021-08-30T15:15:02.31" personId="{E9521536-6A25-429D-A76E-D98C2957DC29}" id="{DCA63147-0528-444E-B01D-1CE40DF87330}">
    <text>VRL non desservi par vols internationaux</text>
  </threadedComment>
  <threadedComment ref="E1123" dT="2021-08-24T14:48:00.44" personId="{E9521536-6A25-429D-A76E-D98C2957DC29}" id="{998E0228-60E6-4DEC-A467-3ACFE856B8F9}">
    <text>ARB n'est pas dans la base de données de l'OACI.</text>
  </threadedComment>
  <threadedComment ref="E1172" dT="2021-08-24T15:07:26.04" personId="{E9521536-6A25-429D-A76E-D98C2957DC29}" id="{5DAD2EEA-FC3A-47D8-B5AD-AE1C6A2890EA}">
    <text>CVO n'est pas dans la base de données de l'OACI.</text>
  </threadedComment>
  <threadedComment ref="E1196" dT="2022-01-21T15:28:53.93" personId="{E9521536-6A25-429D-A76E-D98C2957DC29}" id="{499E0B3C-18E6-4B5F-ABCD-22963D97A6FF}">
    <text>Aucun vol vers le Canada à partir de HPN.</text>
  </threadedComment>
  <threadedComment ref="E1365" dT="2021-08-26T17:10:39.33" personId="{E9521536-6A25-429D-A76E-D98C2957DC29}" id="{6CB84C6C-53C1-49EB-B5C8-CE763A2C575F}">
    <text>PRY n'est pas dans la base de données de l'OACI.</text>
  </threadedComment>
  <threadedComment ref="E1368" dT="2022-01-18T15:55:03.47" personId="{E9521536-6A25-429D-A76E-D98C2957DC29}" id="{F4CB51CF-5F1D-4A64-9A47-CBDF32D4DF38}">
    <text>Aéroport de Jérusalem fermé.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28"/>
  <sheetViews>
    <sheetView workbookViewId="0">
      <selection activeCell="G22" sqref="G22"/>
    </sheetView>
  </sheetViews>
  <sheetFormatPr baseColWidth="10" defaultRowHeight="15" x14ac:dyDescent="0.25"/>
  <cols>
    <col min="1" max="1" width="41.5703125" bestFit="1" customWidth="1"/>
    <col min="2" max="3" width="13.140625" customWidth="1"/>
  </cols>
  <sheetData>
    <row r="1" spans="1:3" ht="21" x14ac:dyDescent="0.35">
      <c r="A1" s="27" t="s">
        <v>18</v>
      </c>
    </row>
    <row r="2" spans="1:3" s="21" customFormat="1" ht="15.75" x14ac:dyDescent="0.25">
      <c r="A2" s="28">
        <f>'Collecte de données'!D1</f>
        <v>0</v>
      </c>
    </row>
    <row r="3" spans="1:3" s="21" customFormat="1" ht="15.75" x14ac:dyDescent="0.25">
      <c r="A3" s="29">
        <f>'Collecte de données'!D2</f>
        <v>0</v>
      </c>
    </row>
    <row r="5" spans="1:3" x14ac:dyDescent="0.25">
      <c r="A5" s="9" t="s">
        <v>19</v>
      </c>
    </row>
    <row r="6" spans="1:3" x14ac:dyDescent="0.25">
      <c r="A6" t="s">
        <v>10</v>
      </c>
      <c r="B6" s="14">
        <f>'Collecte de données'!D3</f>
        <v>0</v>
      </c>
      <c r="C6" s="49" t="s">
        <v>834</v>
      </c>
    </row>
    <row r="7" spans="1:3" x14ac:dyDescent="0.25">
      <c r="A7" t="s">
        <v>11</v>
      </c>
      <c r="B7" s="14">
        <f>+'Collecte de données'!E161+'Collecte de données'!E162</f>
        <v>0</v>
      </c>
    </row>
    <row r="8" spans="1:3" x14ac:dyDescent="0.25">
      <c r="A8" t="s">
        <v>12</v>
      </c>
      <c r="B8" s="14">
        <f>'Collecte de données'!E162</f>
        <v>0</v>
      </c>
    </row>
    <row r="10" spans="1:3" x14ac:dyDescent="0.25">
      <c r="A10" s="9"/>
    </row>
    <row r="11" spans="1:3" ht="30" x14ac:dyDescent="0.25">
      <c r="A11" s="45" t="s">
        <v>831</v>
      </c>
      <c r="B11" s="19" t="s">
        <v>13</v>
      </c>
      <c r="C11" s="18" t="s">
        <v>800</v>
      </c>
    </row>
    <row r="12" spans="1:3" x14ac:dyDescent="0.25">
      <c r="A12" s="7" t="s">
        <v>801</v>
      </c>
      <c r="B12" s="15">
        <f>2*'Collecte de données'!B158</f>
        <v>0</v>
      </c>
      <c r="C12" s="16">
        <f>B12*'GES terrestres'!C43</f>
        <v>0</v>
      </c>
    </row>
    <row r="13" spans="1:3" x14ac:dyDescent="0.25">
      <c r="A13" s="7" t="s">
        <v>4</v>
      </c>
      <c r="B13" s="15">
        <f>2*'Collecte de données'!C158</f>
        <v>0</v>
      </c>
      <c r="C13" s="16">
        <f>B13*'GES terrestres'!C33</f>
        <v>0</v>
      </c>
    </row>
    <row r="14" spans="1:3" x14ac:dyDescent="0.25">
      <c r="A14" s="7" t="s">
        <v>5</v>
      </c>
      <c r="B14" s="15">
        <f>2*'Collecte de données'!D158</f>
        <v>0</v>
      </c>
      <c r="C14" s="16">
        <f>B14*'GES terrestres'!C23</f>
        <v>0</v>
      </c>
    </row>
    <row r="15" spans="1:3" x14ac:dyDescent="0.25">
      <c r="A15" s="7" t="s">
        <v>6</v>
      </c>
      <c r="B15" s="15">
        <f>'Collecte de données'!E158</f>
        <v>0</v>
      </c>
      <c r="C15" s="16">
        <f>B15*0</f>
        <v>0</v>
      </c>
    </row>
    <row r="16" spans="1:3" x14ac:dyDescent="0.25">
      <c r="A16" s="7" t="s">
        <v>7</v>
      </c>
      <c r="B16" s="15">
        <f>2*((SUMIF('Collecte de données'!G8:G157,2,'Collecte de données'!F8:F157)/2)+(SUMIF('Collecte de données'!G8:G157,3,'Collecte de données'!F8:F157)/3)+(SUMIF('Collecte de données'!G8:G157,4,'Collecte de données'!F8:F157)/4)+(SUMIF('Collecte de données'!G8:G157,5,'Collecte de données'!F8:F157)/5)+(SUMIF('Collecte de données'!G8:G157,6,'Collecte de données'!F8:F157)/6)+(SUMIF('Collecte de données'!G8:G157,7,'Collecte de données'!F8:F157)/7))</f>
        <v>0</v>
      </c>
      <c r="C16" s="16">
        <f>B16*'GES terrestres'!C23</f>
        <v>0</v>
      </c>
    </row>
    <row r="17" spans="1:5" x14ac:dyDescent="0.25">
      <c r="A17" s="46" t="s">
        <v>14</v>
      </c>
      <c r="B17" s="47"/>
      <c r="C17" s="48">
        <f>SUM(C12:C16)</f>
        <v>0</v>
      </c>
    </row>
    <row r="20" spans="1:5" x14ac:dyDescent="0.25">
      <c r="A20" s="25" t="s">
        <v>15</v>
      </c>
      <c r="B20" s="8"/>
      <c r="C20" s="17">
        <f>IF(C17=0,0,C17*(B6/B7)*((B7-B8)/B7))</f>
        <v>0</v>
      </c>
    </row>
    <row r="21" spans="1:5" x14ac:dyDescent="0.25">
      <c r="A21" s="25" t="s">
        <v>16</v>
      </c>
      <c r="B21" s="8"/>
      <c r="C21" s="31">
        <f>'Collecte de données'!I158</f>
        <v>0</v>
      </c>
    </row>
    <row r="22" spans="1:5" ht="15.75" thickBot="1" x14ac:dyDescent="0.3">
      <c r="A22" s="26" t="s">
        <v>17</v>
      </c>
      <c r="B22" s="30"/>
      <c r="C22" s="22">
        <f>SUM(C20:C21)</f>
        <v>0</v>
      </c>
      <c r="D22" s="9" t="s">
        <v>832</v>
      </c>
    </row>
    <row r="24" spans="1:5" ht="15.75" thickBot="1" x14ac:dyDescent="0.3">
      <c r="A24" s="23"/>
    </row>
    <row r="25" spans="1:5" ht="60" customHeight="1" thickBot="1" x14ac:dyDescent="0.3">
      <c r="A25" s="82" t="s">
        <v>805</v>
      </c>
      <c r="B25" s="83"/>
      <c r="C25" s="84"/>
    </row>
    <row r="26" spans="1:5" ht="15.75" thickBot="1" x14ac:dyDescent="0.3"/>
    <row r="27" spans="1:5" ht="84" customHeight="1" thickBot="1" x14ac:dyDescent="0.3">
      <c r="A27" s="79" t="s">
        <v>804</v>
      </c>
      <c r="B27" s="80"/>
      <c r="C27" s="81"/>
      <c r="D27" s="24"/>
      <c r="E27" s="24"/>
    </row>
    <row r="28" spans="1:5" x14ac:dyDescent="0.25">
      <c r="A28" s="24"/>
    </row>
  </sheetData>
  <mergeCells count="2">
    <mergeCell ref="A27:C27"/>
    <mergeCell ref="A25:C2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162"/>
  <sheetViews>
    <sheetView tabSelected="1" workbookViewId="0">
      <selection activeCell="D3" sqref="D3"/>
    </sheetView>
  </sheetViews>
  <sheetFormatPr baseColWidth="10" defaultRowHeight="15" x14ac:dyDescent="0.25"/>
  <cols>
    <col min="2" max="8" width="11.85546875" customWidth="1"/>
  </cols>
  <sheetData>
    <row r="1" spans="1:9" x14ac:dyDescent="0.25">
      <c r="A1" t="s">
        <v>803</v>
      </c>
      <c r="D1" s="6"/>
    </row>
    <row r="2" spans="1:9" x14ac:dyDescent="0.25">
      <c r="A2" t="s">
        <v>0</v>
      </c>
      <c r="D2" s="20"/>
    </row>
    <row r="3" spans="1:9" x14ac:dyDescent="0.25">
      <c r="A3" t="s">
        <v>802</v>
      </c>
      <c r="D3" s="6"/>
      <c r="E3" s="49" t="s">
        <v>833</v>
      </c>
    </row>
    <row r="4" spans="1:9" x14ac:dyDescent="0.25">
      <c r="D4" s="10"/>
    </row>
    <row r="6" spans="1:9" ht="60" customHeight="1" x14ac:dyDescent="0.25">
      <c r="A6" s="85" t="s">
        <v>798</v>
      </c>
      <c r="B6" s="87" t="s">
        <v>835</v>
      </c>
      <c r="C6" s="88"/>
      <c r="D6" s="88"/>
      <c r="E6" s="88"/>
      <c r="F6" s="89"/>
      <c r="G6" s="85" t="s">
        <v>1</v>
      </c>
      <c r="H6" s="90" t="s">
        <v>2</v>
      </c>
      <c r="I6" s="90"/>
    </row>
    <row r="7" spans="1:9" ht="33" x14ac:dyDescent="0.35">
      <c r="A7" s="86"/>
      <c r="B7" s="2" t="s">
        <v>3</v>
      </c>
      <c r="C7" s="2" t="s">
        <v>4</v>
      </c>
      <c r="D7" s="2" t="s">
        <v>5</v>
      </c>
      <c r="E7" s="2" t="s">
        <v>6</v>
      </c>
      <c r="F7" s="2" t="s">
        <v>7</v>
      </c>
      <c r="G7" s="86"/>
      <c r="H7" s="2" t="s">
        <v>8</v>
      </c>
      <c r="I7" s="18" t="s">
        <v>799</v>
      </c>
    </row>
    <row r="8" spans="1:9" x14ac:dyDescent="0.25">
      <c r="A8" s="1">
        <v>1</v>
      </c>
      <c r="B8" s="3"/>
      <c r="C8" s="3"/>
      <c r="D8" s="3"/>
      <c r="E8" s="3"/>
      <c r="F8" s="3"/>
      <c r="G8" s="3"/>
      <c r="H8" s="3"/>
      <c r="I8" s="3"/>
    </row>
    <row r="9" spans="1:9" x14ac:dyDescent="0.25">
      <c r="A9" s="1">
        <v>2</v>
      </c>
      <c r="B9" s="3"/>
      <c r="C9" s="3"/>
      <c r="D9" s="3"/>
      <c r="E9" s="3"/>
      <c r="F9" s="3"/>
      <c r="G9" s="3"/>
      <c r="H9" s="3"/>
      <c r="I9" s="3"/>
    </row>
    <row r="10" spans="1:9" x14ac:dyDescent="0.25">
      <c r="A10" s="1">
        <v>3</v>
      </c>
      <c r="B10" s="3"/>
      <c r="C10" s="3"/>
      <c r="D10" s="3"/>
      <c r="E10" s="3"/>
      <c r="F10" s="3"/>
      <c r="G10" s="3"/>
      <c r="H10" s="3"/>
      <c r="I10" s="3"/>
    </row>
    <row r="11" spans="1:9" x14ac:dyDescent="0.25">
      <c r="A11" s="1">
        <v>4</v>
      </c>
      <c r="B11" s="3"/>
      <c r="C11" s="3"/>
      <c r="D11" s="3"/>
      <c r="E11" s="3"/>
      <c r="F11" s="3"/>
      <c r="G11" s="3"/>
      <c r="H11" s="3"/>
      <c r="I11" s="3"/>
    </row>
    <row r="12" spans="1:9" x14ac:dyDescent="0.25">
      <c r="A12" s="1">
        <v>5</v>
      </c>
      <c r="B12" s="3"/>
      <c r="C12" s="3"/>
      <c r="D12" s="3"/>
      <c r="E12" s="3"/>
      <c r="F12" s="3"/>
      <c r="G12" s="3"/>
      <c r="H12" s="3"/>
      <c r="I12" s="3"/>
    </row>
    <row r="13" spans="1:9" x14ac:dyDescent="0.25">
      <c r="A13" s="1">
        <v>6</v>
      </c>
      <c r="B13" s="3"/>
      <c r="C13" s="3"/>
      <c r="D13" s="3"/>
      <c r="E13" s="3"/>
      <c r="F13" s="3"/>
      <c r="G13" s="3"/>
      <c r="H13" s="3"/>
      <c r="I13" s="3"/>
    </row>
    <row r="14" spans="1:9" x14ac:dyDescent="0.25">
      <c r="A14" s="1">
        <v>7</v>
      </c>
      <c r="B14" s="3"/>
      <c r="C14" s="3"/>
      <c r="D14" s="3"/>
      <c r="E14" s="3"/>
      <c r="F14" s="3"/>
      <c r="G14" s="3"/>
      <c r="H14" s="3"/>
      <c r="I14" s="3"/>
    </row>
    <row r="15" spans="1:9" x14ac:dyDescent="0.25">
      <c r="A15" s="1">
        <v>8</v>
      </c>
      <c r="B15" s="3"/>
      <c r="C15" s="3"/>
      <c r="D15" s="3"/>
      <c r="E15" s="3"/>
      <c r="F15" s="3"/>
      <c r="G15" s="3"/>
      <c r="H15" s="3"/>
      <c r="I15" s="3"/>
    </row>
    <row r="16" spans="1:9" x14ac:dyDescent="0.25">
      <c r="A16" s="1">
        <v>9</v>
      </c>
      <c r="B16" s="3"/>
      <c r="C16" s="3"/>
      <c r="D16" s="3"/>
      <c r="E16" s="3"/>
      <c r="F16" s="3"/>
      <c r="G16" s="3"/>
      <c r="H16" s="3"/>
      <c r="I16" s="3"/>
    </row>
    <row r="17" spans="1:9" x14ac:dyDescent="0.25">
      <c r="A17" s="1">
        <v>10</v>
      </c>
      <c r="B17" s="3"/>
      <c r="C17" s="3"/>
      <c r="D17" s="3"/>
      <c r="E17" s="3"/>
      <c r="F17" s="3"/>
      <c r="G17" s="3"/>
      <c r="H17" s="3"/>
      <c r="I17" s="3"/>
    </row>
    <row r="18" spans="1:9" x14ac:dyDescent="0.25">
      <c r="A18" s="1">
        <v>11</v>
      </c>
      <c r="B18" s="3"/>
      <c r="C18" s="3"/>
      <c r="D18" s="3"/>
      <c r="E18" s="3"/>
      <c r="F18" s="3"/>
      <c r="G18" s="3"/>
      <c r="H18" s="3"/>
      <c r="I18" s="3"/>
    </row>
    <row r="19" spans="1:9" x14ac:dyDescent="0.25">
      <c r="A19" s="1">
        <v>12</v>
      </c>
      <c r="B19" s="3"/>
      <c r="C19" s="3"/>
      <c r="D19" s="3"/>
      <c r="E19" s="3"/>
      <c r="F19" s="3"/>
      <c r="G19" s="3"/>
      <c r="H19" s="3"/>
      <c r="I19" s="3"/>
    </row>
    <row r="20" spans="1:9" x14ac:dyDescent="0.25">
      <c r="A20" s="1">
        <v>13</v>
      </c>
      <c r="B20" s="3"/>
      <c r="C20" s="3"/>
      <c r="D20" s="3"/>
      <c r="E20" s="3"/>
      <c r="F20" s="3"/>
      <c r="G20" s="3"/>
      <c r="H20" s="3"/>
      <c r="I20" s="3"/>
    </row>
    <row r="21" spans="1:9" x14ac:dyDescent="0.25">
      <c r="A21" s="1">
        <v>14</v>
      </c>
      <c r="B21" s="3"/>
      <c r="C21" s="3"/>
      <c r="D21" s="3"/>
      <c r="E21" s="3"/>
      <c r="F21" s="3"/>
      <c r="G21" s="3"/>
      <c r="H21" s="3"/>
      <c r="I21" s="3"/>
    </row>
    <row r="22" spans="1:9" x14ac:dyDescent="0.25">
      <c r="A22" s="1">
        <v>15</v>
      </c>
      <c r="B22" s="3"/>
      <c r="C22" s="3"/>
      <c r="D22" s="3"/>
      <c r="E22" s="3"/>
      <c r="F22" s="3"/>
      <c r="G22" s="3"/>
      <c r="H22" s="3"/>
      <c r="I22" s="3"/>
    </row>
    <row r="23" spans="1:9" x14ac:dyDescent="0.25">
      <c r="A23" s="1">
        <v>16</v>
      </c>
      <c r="B23" s="3"/>
      <c r="C23" s="3"/>
      <c r="D23" s="3"/>
      <c r="E23" s="3"/>
      <c r="F23" s="3"/>
      <c r="G23" s="3"/>
      <c r="H23" s="3"/>
      <c r="I23" s="3"/>
    </row>
    <row r="24" spans="1:9" x14ac:dyDescent="0.25">
      <c r="A24" s="1">
        <v>17</v>
      </c>
      <c r="B24" s="3"/>
      <c r="C24" s="3"/>
      <c r="D24" s="3"/>
      <c r="E24" s="3"/>
      <c r="F24" s="3"/>
      <c r="G24" s="3"/>
      <c r="H24" s="3"/>
      <c r="I24" s="3"/>
    </row>
    <row r="25" spans="1:9" x14ac:dyDescent="0.25">
      <c r="A25" s="1">
        <v>18</v>
      </c>
      <c r="B25" s="3"/>
      <c r="C25" s="3"/>
      <c r="D25" s="3"/>
      <c r="E25" s="3"/>
      <c r="F25" s="3"/>
      <c r="G25" s="3"/>
      <c r="H25" s="3"/>
      <c r="I25" s="3"/>
    </row>
    <row r="26" spans="1:9" x14ac:dyDescent="0.25">
      <c r="A26" s="1">
        <v>19</v>
      </c>
      <c r="B26" s="3"/>
      <c r="C26" s="3"/>
      <c r="D26" s="3"/>
      <c r="E26" s="3"/>
      <c r="F26" s="3"/>
      <c r="G26" s="3"/>
      <c r="H26" s="3"/>
      <c r="I26" s="3"/>
    </row>
    <row r="27" spans="1:9" x14ac:dyDescent="0.25">
      <c r="A27" s="1">
        <v>20</v>
      </c>
      <c r="B27" s="3"/>
      <c r="C27" s="3"/>
      <c r="D27" s="3"/>
      <c r="E27" s="3"/>
      <c r="F27" s="3"/>
      <c r="G27" s="3"/>
      <c r="H27" s="3"/>
      <c r="I27" s="3"/>
    </row>
    <row r="28" spans="1:9" x14ac:dyDescent="0.25">
      <c r="A28" s="1">
        <v>21</v>
      </c>
      <c r="B28" s="3"/>
      <c r="C28" s="3"/>
      <c r="D28" s="3"/>
      <c r="E28" s="3"/>
      <c r="F28" s="3"/>
      <c r="G28" s="3"/>
      <c r="H28" s="3"/>
      <c r="I28" s="3"/>
    </row>
    <row r="29" spans="1:9" x14ac:dyDescent="0.25">
      <c r="A29" s="1">
        <v>22</v>
      </c>
      <c r="B29" s="3"/>
      <c r="C29" s="3"/>
      <c r="D29" s="3"/>
      <c r="E29" s="3"/>
      <c r="F29" s="3"/>
      <c r="G29" s="3"/>
      <c r="H29" s="3"/>
      <c r="I29" s="3"/>
    </row>
    <row r="30" spans="1:9" x14ac:dyDescent="0.25">
      <c r="A30" s="1">
        <v>23</v>
      </c>
      <c r="B30" s="3"/>
      <c r="C30" s="3"/>
      <c r="D30" s="3"/>
      <c r="E30" s="3"/>
      <c r="F30" s="3"/>
      <c r="G30" s="3"/>
      <c r="H30" s="3"/>
      <c r="I30" s="3"/>
    </row>
    <row r="31" spans="1:9" x14ac:dyDescent="0.25">
      <c r="A31" s="1">
        <v>24</v>
      </c>
      <c r="B31" s="3"/>
      <c r="C31" s="3"/>
      <c r="D31" s="3"/>
      <c r="E31" s="3"/>
      <c r="F31" s="3"/>
      <c r="G31" s="3"/>
      <c r="H31" s="3"/>
      <c r="I31" s="3"/>
    </row>
    <row r="32" spans="1:9" x14ac:dyDescent="0.25">
      <c r="A32" s="1">
        <v>25</v>
      </c>
      <c r="B32" s="3"/>
      <c r="C32" s="3"/>
      <c r="D32" s="3"/>
      <c r="E32" s="3"/>
      <c r="F32" s="3"/>
      <c r="G32" s="3"/>
      <c r="H32" s="3"/>
      <c r="I32" s="3"/>
    </row>
    <row r="33" spans="1:9" x14ac:dyDescent="0.25">
      <c r="A33" s="1">
        <v>26</v>
      </c>
      <c r="B33" s="3"/>
      <c r="C33" s="3"/>
      <c r="D33" s="3"/>
      <c r="E33" s="3"/>
      <c r="F33" s="3"/>
      <c r="G33" s="3"/>
      <c r="H33" s="3"/>
      <c r="I33" s="3"/>
    </row>
    <row r="34" spans="1:9" x14ac:dyDescent="0.25">
      <c r="A34" s="1">
        <v>27</v>
      </c>
      <c r="B34" s="3"/>
      <c r="C34" s="3"/>
      <c r="D34" s="3"/>
      <c r="E34" s="3"/>
      <c r="F34" s="3"/>
      <c r="G34" s="3"/>
      <c r="H34" s="3"/>
      <c r="I34" s="3"/>
    </row>
    <row r="35" spans="1:9" x14ac:dyDescent="0.25">
      <c r="A35" s="1">
        <v>28</v>
      </c>
      <c r="B35" s="3"/>
      <c r="C35" s="3"/>
      <c r="D35" s="3"/>
      <c r="E35" s="3"/>
      <c r="F35" s="3"/>
      <c r="G35" s="3"/>
      <c r="H35" s="3"/>
      <c r="I35" s="3"/>
    </row>
    <row r="36" spans="1:9" x14ac:dyDescent="0.25">
      <c r="A36" s="1">
        <v>29</v>
      </c>
      <c r="B36" s="3"/>
      <c r="C36" s="3"/>
      <c r="D36" s="3"/>
      <c r="E36" s="3"/>
      <c r="F36" s="3"/>
      <c r="G36" s="3"/>
      <c r="H36" s="3"/>
      <c r="I36" s="3"/>
    </row>
    <row r="37" spans="1:9" x14ac:dyDescent="0.25">
      <c r="A37" s="1">
        <v>30</v>
      </c>
      <c r="B37" s="3"/>
      <c r="C37" s="3"/>
      <c r="D37" s="3"/>
      <c r="E37" s="3"/>
      <c r="F37" s="3"/>
      <c r="G37" s="3"/>
      <c r="H37" s="3"/>
      <c r="I37" s="3"/>
    </row>
    <row r="38" spans="1:9" x14ac:dyDescent="0.25">
      <c r="A38" s="1">
        <v>31</v>
      </c>
      <c r="B38" s="3"/>
      <c r="C38" s="3"/>
      <c r="D38" s="3"/>
      <c r="E38" s="3"/>
      <c r="F38" s="3"/>
      <c r="G38" s="3"/>
      <c r="H38" s="3"/>
      <c r="I38" s="3"/>
    </row>
    <row r="39" spans="1:9" x14ac:dyDescent="0.25">
      <c r="A39" s="1">
        <v>32</v>
      </c>
      <c r="B39" s="3"/>
      <c r="C39" s="3"/>
      <c r="D39" s="3"/>
      <c r="E39" s="3"/>
      <c r="F39" s="3"/>
      <c r="G39" s="3"/>
      <c r="H39" s="3"/>
      <c r="I39" s="3"/>
    </row>
    <row r="40" spans="1:9" x14ac:dyDescent="0.25">
      <c r="A40" s="1">
        <v>33</v>
      </c>
      <c r="B40" s="3"/>
      <c r="C40" s="3"/>
      <c r="D40" s="3"/>
      <c r="E40" s="3"/>
      <c r="F40" s="3"/>
      <c r="G40" s="3"/>
      <c r="H40" s="3"/>
      <c r="I40" s="3"/>
    </row>
    <row r="41" spans="1:9" x14ac:dyDescent="0.25">
      <c r="A41" s="1">
        <v>34</v>
      </c>
      <c r="B41" s="3"/>
      <c r="C41" s="3"/>
      <c r="D41" s="3"/>
      <c r="E41" s="3"/>
      <c r="F41" s="3"/>
      <c r="G41" s="3"/>
      <c r="H41" s="3"/>
      <c r="I41" s="3"/>
    </row>
    <row r="42" spans="1:9" x14ac:dyDescent="0.25">
      <c r="A42" s="1">
        <v>35</v>
      </c>
      <c r="B42" s="3"/>
      <c r="C42" s="3"/>
      <c r="D42" s="3"/>
      <c r="E42" s="3"/>
      <c r="F42" s="3"/>
      <c r="G42" s="3"/>
      <c r="H42" s="3"/>
      <c r="I42" s="3"/>
    </row>
    <row r="43" spans="1:9" x14ac:dyDescent="0.25">
      <c r="A43" s="1">
        <v>36</v>
      </c>
      <c r="B43" s="3"/>
      <c r="C43" s="3"/>
      <c r="D43" s="3"/>
      <c r="E43" s="3"/>
      <c r="F43" s="3"/>
      <c r="G43" s="3"/>
      <c r="H43" s="3"/>
      <c r="I43" s="3"/>
    </row>
    <row r="44" spans="1:9" x14ac:dyDescent="0.25">
      <c r="A44" s="1">
        <v>37</v>
      </c>
      <c r="B44" s="3"/>
      <c r="C44" s="3"/>
      <c r="D44" s="3"/>
      <c r="E44" s="3"/>
      <c r="F44" s="3"/>
      <c r="G44" s="3"/>
      <c r="H44" s="3"/>
      <c r="I44" s="3"/>
    </row>
    <row r="45" spans="1:9" x14ac:dyDescent="0.25">
      <c r="A45" s="1">
        <v>38</v>
      </c>
      <c r="B45" s="3"/>
      <c r="C45" s="3"/>
      <c r="D45" s="3"/>
      <c r="E45" s="3"/>
      <c r="F45" s="3"/>
      <c r="G45" s="3"/>
      <c r="H45" s="3"/>
      <c r="I45" s="3"/>
    </row>
    <row r="46" spans="1:9" x14ac:dyDescent="0.25">
      <c r="A46" s="1">
        <v>39</v>
      </c>
      <c r="B46" s="3"/>
      <c r="C46" s="3"/>
      <c r="D46" s="3"/>
      <c r="E46" s="3"/>
      <c r="F46" s="3"/>
      <c r="G46" s="3"/>
      <c r="H46" s="3"/>
      <c r="I46" s="3"/>
    </row>
    <row r="47" spans="1:9" x14ac:dyDescent="0.25">
      <c r="A47" s="1">
        <v>40</v>
      </c>
      <c r="B47" s="3"/>
      <c r="C47" s="3"/>
      <c r="D47" s="3"/>
      <c r="E47" s="3"/>
      <c r="F47" s="3"/>
      <c r="G47" s="3"/>
      <c r="H47" s="3"/>
      <c r="I47" s="3"/>
    </row>
    <row r="48" spans="1:9" x14ac:dyDescent="0.25">
      <c r="A48" s="1">
        <v>41</v>
      </c>
      <c r="B48" s="3"/>
      <c r="C48" s="3"/>
      <c r="D48" s="3"/>
      <c r="E48" s="3"/>
      <c r="F48" s="3"/>
      <c r="G48" s="3"/>
      <c r="H48" s="3"/>
      <c r="I48" s="3"/>
    </row>
    <row r="49" spans="1:9" x14ac:dyDescent="0.25">
      <c r="A49" s="1">
        <v>42</v>
      </c>
      <c r="B49" s="3"/>
      <c r="C49" s="3"/>
      <c r="D49" s="3"/>
      <c r="E49" s="3"/>
      <c r="F49" s="3"/>
      <c r="G49" s="3"/>
      <c r="H49" s="3"/>
      <c r="I49" s="3"/>
    </row>
    <row r="50" spans="1:9" x14ac:dyDescent="0.25">
      <c r="A50" s="1">
        <v>43</v>
      </c>
      <c r="B50" s="3"/>
      <c r="C50" s="3"/>
      <c r="D50" s="3"/>
      <c r="E50" s="3"/>
      <c r="F50" s="3"/>
      <c r="G50" s="3"/>
      <c r="H50" s="3"/>
      <c r="I50" s="3"/>
    </row>
    <row r="51" spans="1:9" x14ac:dyDescent="0.25">
      <c r="A51" s="1">
        <v>44</v>
      </c>
      <c r="B51" s="3"/>
      <c r="C51" s="3"/>
      <c r="D51" s="3"/>
      <c r="E51" s="3"/>
      <c r="F51" s="3"/>
      <c r="G51" s="3"/>
      <c r="H51" s="3"/>
      <c r="I51" s="3"/>
    </row>
    <row r="52" spans="1:9" x14ac:dyDescent="0.25">
      <c r="A52" s="1">
        <v>45</v>
      </c>
      <c r="B52" s="3"/>
      <c r="C52" s="3"/>
      <c r="D52" s="3"/>
      <c r="E52" s="3"/>
      <c r="F52" s="3"/>
      <c r="G52" s="3"/>
      <c r="H52" s="3"/>
      <c r="I52" s="3"/>
    </row>
    <row r="53" spans="1:9" x14ac:dyDescent="0.25">
      <c r="A53" s="1">
        <v>46</v>
      </c>
      <c r="B53" s="3"/>
      <c r="C53" s="3"/>
      <c r="D53" s="3"/>
      <c r="E53" s="3"/>
      <c r="F53" s="3"/>
      <c r="G53" s="3"/>
      <c r="H53" s="3"/>
      <c r="I53" s="3"/>
    </row>
    <row r="54" spans="1:9" x14ac:dyDescent="0.25">
      <c r="A54" s="1">
        <v>47</v>
      </c>
      <c r="B54" s="3"/>
      <c r="C54" s="3"/>
      <c r="D54" s="3"/>
      <c r="E54" s="3"/>
      <c r="F54" s="3"/>
      <c r="G54" s="3"/>
      <c r="H54" s="3"/>
      <c r="I54" s="3"/>
    </row>
    <row r="55" spans="1:9" x14ac:dyDescent="0.25">
      <c r="A55" s="1">
        <v>48</v>
      </c>
      <c r="B55" s="3"/>
      <c r="C55" s="3"/>
      <c r="D55" s="3"/>
      <c r="E55" s="3"/>
      <c r="F55" s="3"/>
      <c r="G55" s="3"/>
      <c r="H55" s="3"/>
      <c r="I55" s="3"/>
    </row>
    <row r="56" spans="1:9" x14ac:dyDescent="0.25">
      <c r="A56" s="1">
        <v>49</v>
      </c>
      <c r="B56" s="3"/>
      <c r="C56" s="3"/>
      <c r="D56" s="3"/>
      <c r="E56" s="3"/>
      <c r="F56" s="3"/>
      <c r="G56" s="3"/>
      <c r="H56" s="3"/>
      <c r="I56" s="3"/>
    </row>
    <row r="57" spans="1:9" x14ac:dyDescent="0.25">
      <c r="A57" s="1">
        <v>50</v>
      </c>
      <c r="B57" s="3"/>
      <c r="C57" s="3"/>
      <c r="D57" s="3"/>
      <c r="E57" s="3"/>
      <c r="F57" s="3"/>
      <c r="G57" s="3"/>
      <c r="H57" s="3"/>
      <c r="I57" s="3"/>
    </row>
    <row r="58" spans="1:9" x14ac:dyDescent="0.25">
      <c r="A58" s="1">
        <v>51</v>
      </c>
      <c r="B58" s="3"/>
      <c r="C58" s="3"/>
      <c r="D58" s="3"/>
      <c r="E58" s="3"/>
      <c r="F58" s="3"/>
      <c r="G58" s="3"/>
      <c r="H58" s="3"/>
      <c r="I58" s="3"/>
    </row>
    <row r="59" spans="1:9" x14ac:dyDescent="0.25">
      <c r="A59" s="1">
        <v>52</v>
      </c>
      <c r="B59" s="3"/>
      <c r="C59" s="3"/>
      <c r="D59" s="3"/>
      <c r="E59" s="3"/>
      <c r="F59" s="3"/>
      <c r="G59" s="3"/>
      <c r="H59" s="3"/>
      <c r="I59" s="3"/>
    </row>
    <row r="60" spans="1:9" x14ac:dyDescent="0.25">
      <c r="A60" s="1">
        <v>53</v>
      </c>
      <c r="B60" s="3"/>
      <c r="C60" s="3"/>
      <c r="D60" s="3"/>
      <c r="E60" s="3"/>
      <c r="F60" s="3"/>
      <c r="G60" s="3"/>
      <c r="H60" s="3"/>
      <c r="I60" s="3"/>
    </row>
    <row r="61" spans="1:9" x14ac:dyDescent="0.25">
      <c r="A61" s="1">
        <v>54</v>
      </c>
      <c r="B61" s="3"/>
      <c r="C61" s="3"/>
      <c r="D61" s="3"/>
      <c r="E61" s="3"/>
      <c r="F61" s="3"/>
      <c r="G61" s="3"/>
      <c r="H61" s="3"/>
      <c r="I61" s="3"/>
    </row>
    <row r="62" spans="1:9" x14ac:dyDescent="0.25">
      <c r="A62" s="1">
        <v>55</v>
      </c>
      <c r="B62" s="3"/>
      <c r="C62" s="3"/>
      <c r="D62" s="3"/>
      <c r="E62" s="3"/>
      <c r="F62" s="3"/>
      <c r="G62" s="3"/>
      <c r="H62" s="3"/>
      <c r="I62" s="3"/>
    </row>
    <row r="63" spans="1:9" x14ac:dyDescent="0.25">
      <c r="A63" s="1">
        <v>56</v>
      </c>
      <c r="B63" s="3"/>
      <c r="C63" s="3"/>
      <c r="D63" s="3"/>
      <c r="E63" s="3"/>
      <c r="F63" s="3"/>
      <c r="G63" s="3"/>
      <c r="H63" s="3"/>
      <c r="I63" s="3"/>
    </row>
    <row r="64" spans="1:9" x14ac:dyDescent="0.25">
      <c r="A64" s="1">
        <v>57</v>
      </c>
      <c r="B64" s="3"/>
      <c r="C64" s="3"/>
      <c r="D64" s="3"/>
      <c r="E64" s="3"/>
      <c r="F64" s="3"/>
      <c r="G64" s="3"/>
      <c r="H64" s="3"/>
      <c r="I64" s="3"/>
    </row>
    <row r="65" spans="1:9" x14ac:dyDescent="0.25">
      <c r="A65" s="1">
        <v>58</v>
      </c>
      <c r="B65" s="3"/>
      <c r="C65" s="3"/>
      <c r="D65" s="3"/>
      <c r="E65" s="3"/>
      <c r="F65" s="3"/>
      <c r="G65" s="3"/>
      <c r="H65" s="3"/>
      <c r="I65" s="3"/>
    </row>
    <row r="66" spans="1:9" x14ac:dyDescent="0.25">
      <c r="A66" s="1">
        <v>59</v>
      </c>
      <c r="B66" s="3"/>
      <c r="C66" s="3"/>
      <c r="D66" s="3"/>
      <c r="E66" s="3"/>
      <c r="F66" s="3"/>
      <c r="G66" s="3"/>
      <c r="H66" s="3"/>
      <c r="I66" s="3"/>
    </row>
    <row r="67" spans="1:9" x14ac:dyDescent="0.25">
      <c r="A67" s="1">
        <v>60</v>
      </c>
      <c r="B67" s="3"/>
      <c r="C67" s="3"/>
      <c r="D67" s="3"/>
      <c r="E67" s="3"/>
      <c r="F67" s="3"/>
      <c r="G67" s="3"/>
      <c r="H67" s="3"/>
      <c r="I67" s="3"/>
    </row>
    <row r="68" spans="1:9" x14ac:dyDescent="0.25">
      <c r="A68" s="1">
        <v>61</v>
      </c>
      <c r="B68" s="3"/>
      <c r="C68" s="3"/>
      <c r="D68" s="3"/>
      <c r="E68" s="3"/>
      <c r="F68" s="3"/>
      <c r="G68" s="3"/>
      <c r="H68" s="3"/>
      <c r="I68" s="3"/>
    </row>
    <row r="69" spans="1:9" x14ac:dyDescent="0.25">
      <c r="A69" s="1">
        <v>62</v>
      </c>
      <c r="B69" s="3"/>
      <c r="C69" s="3"/>
      <c r="D69" s="3"/>
      <c r="E69" s="3"/>
      <c r="F69" s="3"/>
      <c r="G69" s="3"/>
      <c r="H69" s="3"/>
      <c r="I69" s="3"/>
    </row>
    <row r="70" spans="1:9" x14ac:dyDescent="0.25">
      <c r="A70" s="1">
        <v>63</v>
      </c>
      <c r="B70" s="3"/>
      <c r="C70" s="3"/>
      <c r="D70" s="3"/>
      <c r="E70" s="3"/>
      <c r="F70" s="3"/>
      <c r="G70" s="3"/>
      <c r="H70" s="3"/>
      <c r="I70" s="3"/>
    </row>
    <row r="71" spans="1:9" x14ac:dyDescent="0.25">
      <c r="A71" s="1">
        <v>64</v>
      </c>
      <c r="B71" s="3"/>
      <c r="C71" s="3"/>
      <c r="D71" s="3"/>
      <c r="E71" s="3"/>
      <c r="F71" s="3"/>
      <c r="G71" s="3"/>
      <c r="H71" s="3"/>
      <c r="I71" s="3"/>
    </row>
    <row r="72" spans="1:9" x14ac:dyDescent="0.25">
      <c r="A72" s="1">
        <v>65</v>
      </c>
      <c r="B72" s="3"/>
      <c r="C72" s="3"/>
      <c r="D72" s="3"/>
      <c r="E72" s="3"/>
      <c r="F72" s="3"/>
      <c r="G72" s="3"/>
      <c r="H72" s="3"/>
      <c r="I72" s="3"/>
    </row>
    <row r="73" spans="1:9" x14ac:dyDescent="0.25">
      <c r="A73" s="1">
        <v>66</v>
      </c>
      <c r="B73" s="3"/>
      <c r="C73" s="3"/>
      <c r="D73" s="3"/>
      <c r="E73" s="3"/>
      <c r="F73" s="3"/>
      <c r="G73" s="3"/>
      <c r="H73" s="3"/>
      <c r="I73" s="3"/>
    </row>
    <row r="74" spans="1:9" x14ac:dyDescent="0.25">
      <c r="A74" s="1">
        <v>67</v>
      </c>
      <c r="B74" s="3"/>
      <c r="C74" s="3"/>
      <c r="D74" s="3"/>
      <c r="E74" s="3"/>
      <c r="F74" s="3"/>
      <c r="G74" s="3"/>
      <c r="H74" s="3"/>
      <c r="I74" s="3"/>
    </row>
    <row r="75" spans="1:9" x14ac:dyDescent="0.25">
      <c r="A75" s="1">
        <v>68</v>
      </c>
      <c r="B75" s="3"/>
      <c r="C75" s="3"/>
      <c r="D75" s="3"/>
      <c r="E75" s="3"/>
      <c r="F75" s="3"/>
      <c r="G75" s="3"/>
      <c r="H75" s="3"/>
      <c r="I75" s="3"/>
    </row>
    <row r="76" spans="1:9" x14ac:dyDescent="0.25">
      <c r="A76" s="1">
        <v>69</v>
      </c>
      <c r="B76" s="3"/>
      <c r="C76" s="3"/>
      <c r="D76" s="3"/>
      <c r="E76" s="3"/>
      <c r="F76" s="3"/>
      <c r="G76" s="3"/>
      <c r="H76" s="3"/>
      <c r="I76" s="3"/>
    </row>
    <row r="77" spans="1:9" x14ac:dyDescent="0.25">
      <c r="A77" s="1">
        <v>70</v>
      </c>
      <c r="B77" s="3"/>
      <c r="C77" s="3"/>
      <c r="D77" s="3"/>
      <c r="E77" s="3"/>
      <c r="F77" s="3"/>
      <c r="G77" s="3"/>
      <c r="H77" s="3"/>
      <c r="I77" s="3"/>
    </row>
    <row r="78" spans="1:9" x14ac:dyDescent="0.25">
      <c r="A78" s="1">
        <v>71</v>
      </c>
      <c r="B78" s="3"/>
      <c r="C78" s="3"/>
      <c r="D78" s="3"/>
      <c r="E78" s="3"/>
      <c r="F78" s="3"/>
      <c r="G78" s="3"/>
      <c r="H78" s="3"/>
      <c r="I78" s="3"/>
    </row>
    <row r="79" spans="1:9" x14ac:dyDescent="0.25">
      <c r="A79" s="1">
        <v>72</v>
      </c>
      <c r="B79" s="3"/>
      <c r="C79" s="3"/>
      <c r="D79" s="3"/>
      <c r="E79" s="3"/>
      <c r="F79" s="3"/>
      <c r="G79" s="3"/>
      <c r="H79" s="3"/>
      <c r="I79" s="3"/>
    </row>
    <row r="80" spans="1:9" x14ac:dyDescent="0.25">
      <c r="A80" s="1">
        <v>73</v>
      </c>
      <c r="B80" s="3"/>
      <c r="C80" s="3"/>
      <c r="D80" s="3"/>
      <c r="E80" s="3"/>
      <c r="F80" s="3"/>
      <c r="G80" s="3"/>
      <c r="H80" s="3"/>
      <c r="I80" s="3"/>
    </row>
    <row r="81" spans="1:9" x14ac:dyDescent="0.25">
      <c r="A81" s="1">
        <v>74</v>
      </c>
      <c r="B81" s="3"/>
      <c r="C81" s="3"/>
      <c r="D81" s="3"/>
      <c r="E81" s="3"/>
      <c r="F81" s="3"/>
      <c r="G81" s="3"/>
      <c r="H81" s="3"/>
      <c r="I81" s="3"/>
    </row>
    <row r="82" spans="1:9" x14ac:dyDescent="0.25">
      <c r="A82" s="1">
        <v>75</v>
      </c>
      <c r="B82" s="3"/>
      <c r="C82" s="3"/>
      <c r="D82" s="3"/>
      <c r="E82" s="3"/>
      <c r="F82" s="3"/>
      <c r="G82" s="3"/>
      <c r="H82" s="3"/>
      <c r="I82" s="3"/>
    </row>
    <row r="83" spans="1:9" x14ac:dyDescent="0.25">
      <c r="A83" s="1">
        <v>76</v>
      </c>
      <c r="B83" s="3"/>
      <c r="C83" s="3"/>
      <c r="D83" s="3"/>
      <c r="E83" s="3"/>
      <c r="F83" s="3"/>
      <c r="G83" s="3"/>
      <c r="H83" s="3"/>
      <c r="I83" s="3"/>
    </row>
    <row r="84" spans="1:9" x14ac:dyDescent="0.25">
      <c r="A84" s="1">
        <v>77</v>
      </c>
      <c r="B84" s="3"/>
      <c r="C84" s="3"/>
      <c r="D84" s="3"/>
      <c r="E84" s="3"/>
      <c r="F84" s="3"/>
      <c r="G84" s="3"/>
      <c r="H84" s="3"/>
      <c r="I84" s="3"/>
    </row>
    <row r="85" spans="1:9" x14ac:dyDescent="0.25">
      <c r="A85" s="1">
        <v>78</v>
      </c>
      <c r="B85" s="3"/>
      <c r="C85" s="3"/>
      <c r="D85" s="3"/>
      <c r="E85" s="3"/>
      <c r="F85" s="3"/>
      <c r="G85" s="3"/>
      <c r="H85" s="3"/>
      <c r="I85" s="3"/>
    </row>
    <row r="86" spans="1:9" x14ac:dyDescent="0.25">
      <c r="A86" s="1">
        <v>79</v>
      </c>
      <c r="B86" s="3"/>
      <c r="C86" s="3"/>
      <c r="D86" s="3"/>
      <c r="E86" s="3"/>
      <c r="F86" s="3"/>
      <c r="G86" s="3"/>
      <c r="H86" s="3"/>
      <c r="I86" s="3"/>
    </row>
    <row r="87" spans="1:9" x14ac:dyDescent="0.25">
      <c r="A87" s="1">
        <v>80</v>
      </c>
      <c r="B87" s="3"/>
      <c r="C87" s="3"/>
      <c r="D87" s="3"/>
      <c r="E87" s="3"/>
      <c r="F87" s="3"/>
      <c r="G87" s="3"/>
      <c r="H87" s="3"/>
      <c r="I87" s="3"/>
    </row>
    <row r="88" spans="1:9" x14ac:dyDescent="0.25">
      <c r="A88" s="1">
        <v>81</v>
      </c>
      <c r="B88" s="3"/>
      <c r="C88" s="3"/>
      <c r="D88" s="3"/>
      <c r="E88" s="3"/>
      <c r="F88" s="3"/>
      <c r="G88" s="3"/>
      <c r="H88" s="3"/>
      <c r="I88" s="3"/>
    </row>
    <row r="89" spans="1:9" x14ac:dyDescent="0.25">
      <c r="A89" s="1">
        <v>82</v>
      </c>
      <c r="B89" s="3"/>
      <c r="C89" s="3"/>
      <c r="D89" s="3"/>
      <c r="E89" s="3"/>
      <c r="F89" s="3"/>
      <c r="G89" s="3"/>
      <c r="H89" s="3"/>
      <c r="I89" s="3"/>
    </row>
    <row r="90" spans="1:9" x14ac:dyDescent="0.25">
      <c r="A90" s="1">
        <v>83</v>
      </c>
      <c r="B90" s="3"/>
      <c r="C90" s="3"/>
      <c r="D90" s="3"/>
      <c r="E90" s="3"/>
      <c r="F90" s="3"/>
      <c r="G90" s="3"/>
      <c r="H90" s="3"/>
      <c r="I90" s="3"/>
    </row>
    <row r="91" spans="1:9" x14ac:dyDescent="0.25">
      <c r="A91" s="1">
        <v>84</v>
      </c>
      <c r="B91" s="3"/>
      <c r="C91" s="3"/>
      <c r="D91" s="3"/>
      <c r="E91" s="3"/>
      <c r="F91" s="3"/>
      <c r="G91" s="3"/>
      <c r="H91" s="3"/>
      <c r="I91" s="3"/>
    </row>
    <row r="92" spans="1:9" x14ac:dyDescent="0.25">
      <c r="A92" s="1">
        <v>85</v>
      </c>
      <c r="B92" s="3"/>
      <c r="C92" s="3"/>
      <c r="D92" s="3"/>
      <c r="E92" s="3"/>
      <c r="F92" s="3"/>
      <c r="G92" s="3"/>
      <c r="H92" s="3"/>
      <c r="I92" s="3"/>
    </row>
    <row r="93" spans="1:9" x14ac:dyDescent="0.25">
      <c r="A93" s="1">
        <v>86</v>
      </c>
      <c r="B93" s="3"/>
      <c r="C93" s="3"/>
      <c r="D93" s="3"/>
      <c r="E93" s="3"/>
      <c r="F93" s="3"/>
      <c r="G93" s="3"/>
      <c r="H93" s="3"/>
      <c r="I93" s="3"/>
    </row>
    <row r="94" spans="1:9" x14ac:dyDescent="0.25">
      <c r="A94" s="1">
        <v>87</v>
      </c>
      <c r="B94" s="3"/>
      <c r="C94" s="3"/>
      <c r="D94" s="3"/>
      <c r="E94" s="3"/>
      <c r="F94" s="3"/>
      <c r="G94" s="3"/>
      <c r="H94" s="3"/>
      <c r="I94" s="3"/>
    </row>
    <row r="95" spans="1:9" x14ac:dyDescent="0.25">
      <c r="A95" s="1">
        <v>88</v>
      </c>
      <c r="B95" s="3"/>
      <c r="C95" s="3"/>
      <c r="D95" s="3"/>
      <c r="E95" s="3"/>
      <c r="F95" s="3"/>
      <c r="G95" s="3"/>
      <c r="H95" s="3"/>
      <c r="I95" s="3"/>
    </row>
    <row r="96" spans="1:9" x14ac:dyDescent="0.25">
      <c r="A96" s="1">
        <v>89</v>
      </c>
      <c r="B96" s="3"/>
      <c r="C96" s="3"/>
      <c r="D96" s="3"/>
      <c r="E96" s="3"/>
      <c r="F96" s="3"/>
      <c r="G96" s="3"/>
      <c r="H96" s="3"/>
      <c r="I96" s="3"/>
    </row>
    <row r="97" spans="1:9" x14ac:dyDescent="0.25">
      <c r="A97" s="1">
        <v>90</v>
      </c>
      <c r="B97" s="3"/>
      <c r="C97" s="3"/>
      <c r="D97" s="3"/>
      <c r="E97" s="3"/>
      <c r="F97" s="3"/>
      <c r="G97" s="3"/>
      <c r="H97" s="3"/>
      <c r="I97" s="3"/>
    </row>
    <row r="98" spans="1:9" x14ac:dyDescent="0.25">
      <c r="A98" s="1">
        <v>91</v>
      </c>
      <c r="B98" s="3"/>
      <c r="C98" s="3"/>
      <c r="D98" s="3"/>
      <c r="E98" s="3"/>
      <c r="F98" s="3"/>
      <c r="G98" s="3"/>
      <c r="H98" s="3"/>
      <c r="I98" s="3"/>
    </row>
    <row r="99" spans="1:9" x14ac:dyDescent="0.25">
      <c r="A99" s="1">
        <v>92</v>
      </c>
      <c r="B99" s="3"/>
      <c r="C99" s="3"/>
      <c r="D99" s="3"/>
      <c r="E99" s="3"/>
      <c r="F99" s="3"/>
      <c r="G99" s="3"/>
      <c r="H99" s="3"/>
      <c r="I99" s="3"/>
    </row>
    <row r="100" spans="1:9" x14ac:dyDescent="0.25">
      <c r="A100" s="1">
        <v>93</v>
      </c>
      <c r="B100" s="3"/>
      <c r="C100" s="3"/>
      <c r="D100" s="3"/>
      <c r="E100" s="3"/>
      <c r="F100" s="3"/>
      <c r="G100" s="3"/>
      <c r="H100" s="3"/>
      <c r="I100" s="3"/>
    </row>
    <row r="101" spans="1:9" x14ac:dyDescent="0.25">
      <c r="A101" s="1">
        <v>94</v>
      </c>
      <c r="B101" s="3"/>
      <c r="C101" s="3"/>
      <c r="D101" s="3"/>
      <c r="E101" s="3"/>
      <c r="F101" s="3"/>
      <c r="G101" s="3"/>
      <c r="H101" s="3"/>
      <c r="I101" s="3"/>
    </row>
    <row r="102" spans="1:9" x14ac:dyDescent="0.25">
      <c r="A102" s="1">
        <v>95</v>
      </c>
      <c r="B102" s="3"/>
      <c r="C102" s="3"/>
      <c r="D102" s="3"/>
      <c r="E102" s="3"/>
      <c r="F102" s="3"/>
      <c r="G102" s="3"/>
      <c r="H102" s="3"/>
      <c r="I102" s="3"/>
    </row>
    <row r="103" spans="1:9" x14ac:dyDescent="0.25">
      <c r="A103" s="1">
        <v>96</v>
      </c>
      <c r="B103" s="3"/>
      <c r="C103" s="3"/>
      <c r="D103" s="3"/>
      <c r="E103" s="3"/>
      <c r="F103" s="3"/>
      <c r="G103" s="3"/>
      <c r="H103" s="3"/>
      <c r="I103" s="3"/>
    </row>
    <row r="104" spans="1:9" x14ac:dyDescent="0.25">
      <c r="A104" s="1">
        <v>97</v>
      </c>
      <c r="B104" s="3"/>
      <c r="C104" s="3"/>
      <c r="D104" s="3"/>
      <c r="E104" s="3"/>
      <c r="F104" s="3"/>
      <c r="G104" s="3"/>
      <c r="H104" s="3"/>
      <c r="I104" s="3"/>
    </row>
    <row r="105" spans="1:9" x14ac:dyDescent="0.25">
      <c r="A105" s="1">
        <v>98</v>
      </c>
      <c r="B105" s="3"/>
      <c r="C105" s="3"/>
      <c r="D105" s="3"/>
      <c r="E105" s="3"/>
      <c r="F105" s="3"/>
      <c r="G105" s="3"/>
      <c r="H105" s="3"/>
      <c r="I105" s="3"/>
    </row>
    <row r="106" spans="1:9" x14ac:dyDescent="0.25">
      <c r="A106" s="1">
        <v>99</v>
      </c>
      <c r="B106" s="3"/>
      <c r="C106" s="3"/>
      <c r="D106" s="3"/>
      <c r="E106" s="3"/>
      <c r="F106" s="3"/>
      <c r="G106" s="3"/>
      <c r="H106" s="3"/>
      <c r="I106" s="3"/>
    </row>
    <row r="107" spans="1:9" x14ac:dyDescent="0.25">
      <c r="A107" s="1">
        <v>100</v>
      </c>
      <c r="B107" s="3"/>
      <c r="C107" s="3"/>
      <c r="D107" s="3"/>
      <c r="E107" s="3"/>
      <c r="F107" s="3"/>
      <c r="G107" s="3"/>
      <c r="H107" s="3"/>
      <c r="I107" s="3"/>
    </row>
    <row r="108" spans="1:9" x14ac:dyDescent="0.25">
      <c r="A108" s="1">
        <v>101</v>
      </c>
      <c r="B108" s="3"/>
      <c r="C108" s="3"/>
      <c r="D108" s="3"/>
      <c r="E108" s="3"/>
      <c r="F108" s="3"/>
      <c r="G108" s="3"/>
      <c r="H108" s="3"/>
      <c r="I108" s="3"/>
    </row>
    <row r="109" spans="1:9" x14ac:dyDescent="0.25">
      <c r="A109" s="1">
        <v>102</v>
      </c>
      <c r="B109" s="3"/>
      <c r="C109" s="3"/>
      <c r="D109" s="3"/>
      <c r="E109" s="3"/>
      <c r="F109" s="3"/>
      <c r="G109" s="3"/>
      <c r="H109" s="3"/>
      <c r="I109" s="3"/>
    </row>
    <row r="110" spans="1:9" x14ac:dyDescent="0.25">
      <c r="A110" s="1">
        <v>103</v>
      </c>
      <c r="B110" s="3"/>
      <c r="C110" s="3"/>
      <c r="D110" s="3"/>
      <c r="E110" s="3"/>
      <c r="F110" s="3"/>
      <c r="G110" s="3"/>
      <c r="H110" s="3"/>
      <c r="I110" s="3"/>
    </row>
    <row r="111" spans="1:9" x14ac:dyDescent="0.25">
      <c r="A111" s="1">
        <v>104</v>
      </c>
      <c r="B111" s="3"/>
      <c r="C111" s="3"/>
      <c r="D111" s="3"/>
      <c r="E111" s="3"/>
      <c r="F111" s="3"/>
      <c r="G111" s="3"/>
      <c r="H111" s="3"/>
      <c r="I111" s="3"/>
    </row>
    <row r="112" spans="1:9" x14ac:dyDescent="0.25">
      <c r="A112" s="1">
        <v>105</v>
      </c>
      <c r="B112" s="3"/>
      <c r="C112" s="3"/>
      <c r="D112" s="3"/>
      <c r="E112" s="3"/>
      <c r="F112" s="3"/>
      <c r="G112" s="3"/>
      <c r="H112" s="3"/>
      <c r="I112" s="3"/>
    </row>
    <row r="113" spans="1:9" x14ac:dyDescent="0.25">
      <c r="A113" s="1">
        <v>106</v>
      </c>
      <c r="B113" s="3"/>
      <c r="C113" s="3"/>
      <c r="D113" s="3"/>
      <c r="E113" s="3"/>
      <c r="F113" s="3"/>
      <c r="G113" s="3"/>
      <c r="H113" s="3"/>
      <c r="I113" s="3"/>
    </row>
    <row r="114" spans="1:9" x14ac:dyDescent="0.25">
      <c r="A114" s="1">
        <v>107</v>
      </c>
      <c r="B114" s="3"/>
      <c r="C114" s="3"/>
      <c r="D114" s="3"/>
      <c r="E114" s="3"/>
      <c r="F114" s="3"/>
      <c r="G114" s="3"/>
      <c r="H114" s="3"/>
      <c r="I114" s="3"/>
    </row>
    <row r="115" spans="1:9" x14ac:dyDescent="0.25">
      <c r="A115" s="1">
        <v>108</v>
      </c>
      <c r="B115" s="3"/>
      <c r="C115" s="3"/>
      <c r="D115" s="3"/>
      <c r="E115" s="3"/>
      <c r="F115" s="3"/>
      <c r="G115" s="3"/>
      <c r="H115" s="3"/>
      <c r="I115" s="3"/>
    </row>
    <row r="116" spans="1:9" x14ac:dyDescent="0.25">
      <c r="A116" s="1">
        <v>109</v>
      </c>
      <c r="B116" s="3"/>
      <c r="C116" s="3"/>
      <c r="D116" s="3"/>
      <c r="E116" s="3"/>
      <c r="F116" s="3"/>
      <c r="G116" s="3"/>
      <c r="H116" s="3"/>
      <c r="I116" s="3"/>
    </row>
    <row r="117" spans="1:9" x14ac:dyDescent="0.25">
      <c r="A117" s="1">
        <v>110</v>
      </c>
      <c r="B117" s="3"/>
      <c r="C117" s="3"/>
      <c r="D117" s="3"/>
      <c r="E117" s="3"/>
      <c r="F117" s="3"/>
      <c r="G117" s="3"/>
      <c r="H117" s="3"/>
      <c r="I117" s="3"/>
    </row>
    <row r="118" spans="1:9" x14ac:dyDescent="0.25">
      <c r="A118" s="1">
        <v>111</v>
      </c>
      <c r="B118" s="3"/>
      <c r="C118" s="3"/>
      <c r="D118" s="3"/>
      <c r="E118" s="3"/>
      <c r="F118" s="3"/>
      <c r="G118" s="3"/>
      <c r="H118" s="3"/>
      <c r="I118" s="3"/>
    </row>
    <row r="119" spans="1:9" x14ac:dyDescent="0.25">
      <c r="A119" s="1">
        <v>112</v>
      </c>
      <c r="B119" s="3"/>
      <c r="C119" s="3"/>
      <c r="D119" s="3"/>
      <c r="E119" s="3"/>
      <c r="F119" s="3"/>
      <c r="G119" s="3"/>
      <c r="H119" s="3"/>
      <c r="I119" s="3"/>
    </row>
    <row r="120" spans="1:9" x14ac:dyDescent="0.25">
      <c r="A120" s="1">
        <v>113</v>
      </c>
      <c r="B120" s="3"/>
      <c r="C120" s="3"/>
      <c r="D120" s="3"/>
      <c r="E120" s="3"/>
      <c r="F120" s="3"/>
      <c r="G120" s="3"/>
      <c r="H120" s="3"/>
      <c r="I120" s="3"/>
    </row>
    <row r="121" spans="1:9" x14ac:dyDescent="0.25">
      <c r="A121" s="1">
        <v>114</v>
      </c>
      <c r="B121" s="3"/>
      <c r="C121" s="3"/>
      <c r="D121" s="3"/>
      <c r="E121" s="3"/>
      <c r="F121" s="3"/>
      <c r="G121" s="3"/>
      <c r="H121" s="3"/>
      <c r="I121" s="3"/>
    </row>
    <row r="122" spans="1:9" x14ac:dyDescent="0.25">
      <c r="A122" s="1">
        <v>115</v>
      </c>
      <c r="B122" s="3"/>
      <c r="C122" s="3"/>
      <c r="D122" s="3"/>
      <c r="E122" s="3"/>
      <c r="F122" s="3"/>
      <c r="G122" s="3"/>
      <c r="H122" s="3"/>
      <c r="I122" s="3"/>
    </row>
    <row r="123" spans="1:9" x14ac:dyDescent="0.25">
      <c r="A123" s="1">
        <v>116</v>
      </c>
      <c r="B123" s="3"/>
      <c r="C123" s="3"/>
      <c r="D123" s="3"/>
      <c r="E123" s="3"/>
      <c r="F123" s="3"/>
      <c r="G123" s="3"/>
      <c r="H123" s="3"/>
      <c r="I123" s="3"/>
    </row>
    <row r="124" spans="1:9" x14ac:dyDescent="0.25">
      <c r="A124" s="1">
        <v>117</v>
      </c>
      <c r="B124" s="3"/>
      <c r="C124" s="3"/>
      <c r="D124" s="3"/>
      <c r="E124" s="3"/>
      <c r="F124" s="3"/>
      <c r="G124" s="3"/>
      <c r="H124" s="3"/>
      <c r="I124" s="3"/>
    </row>
    <row r="125" spans="1:9" x14ac:dyDescent="0.25">
      <c r="A125" s="1">
        <v>118</v>
      </c>
      <c r="B125" s="3"/>
      <c r="C125" s="3"/>
      <c r="D125" s="3"/>
      <c r="E125" s="3"/>
      <c r="F125" s="3"/>
      <c r="G125" s="3"/>
      <c r="H125" s="3"/>
      <c r="I125" s="3"/>
    </row>
    <row r="126" spans="1:9" x14ac:dyDescent="0.25">
      <c r="A126" s="1">
        <v>119</v>
      </c>
      <c r="B126" s="3"/>
      <c r="C126" s="3"/>
      <c r="D126" s="3"/>
      <c r="E126" s="3"/>
      <c r="F126" s="3"/>
      <c r="G126" s="3"/>
      <c r="H126" s="3"/>
      <c r="I126" s="3"/>
    </row>
    <row r="127" spans="1:9" x14ac:dyDescent="0.25">
      <c r="A127" s="1">
        <v>120</v>
      </c>
      <c r="B127" s="3"/>
      <c r="C127" s="3"/>
      <c r="D127" s="3"/>
      <c r="E127" s="3"/>
      <c r="F127" s="3"/>
      <c r="G127" s="3"/>
      <c r="H127" s="3"/>
      <c r="I127" s="3"/>
    </row>
    <row r="128" spans="1:9" x14ac:dyDescent="0.25">
      <c r="A128" s="1">
        <v>121</v>
      </c>
      <c r="B128" s="3"/>
      <c r="C128" s="3"/>
      <c r="D128" s="3"/>
      <c r="E128" s="3"/>
      <c r="F128" s="3"/>
      <c r="G128" s="3"/>
      <c r="H128" s="3"/>
      <c r="I128" s="3"/>
    </row>
    <row r="129" spans="1:9" x14ac:dyDescent="0.25">
      <c r="A129" s="1">
        <v>122</v>
      </c>
      <c r="B129" s="3"/>
      <c r="C129" s="3"/>
      <c r="D129" s="3"/>
      <c r="E129" s="3"/>
      <c r="F129" s="3"/>
      <c r="G129" s="3"/>
      <c r="H129" s="3"/>
      <c r="I129" s="3"/>
    </row>
    <row r="130" spans="1:9" x14ac:dyDescent="0.25">
      <c r="A130" s="1">
        <v>123</v>
      </c>
      <c r="B130" s="3"/>
      <c r="C130" s="3"/>
      <c r="D130" s="3"/>
      <c r="E130" s="3"/>
      <c r="F130" s="3"/>
      <c r="G130" s="3"/>
      <c r="H130" s="3"/>
      <c r="I130" s="3"/>
    </row>
    <row r="131" spans="1:9" x14ac:dyDescent="0.25">
      <c r="A131" s="1">
        <v>124</v>
      </c>
      <c r="B131" s="3"/>
      <c r="C131" s="3"/>
      <c r="D131" s="3"/>
      <c r="E131" s="3"/>
      <c r="F131" s="3"/>
      <c r="G131" s="3"/>
      <c r="H131" s="3"/>
      <c r="I131" s="3"/>
    </row>
    <row r="132" spans="1:9" x14ac:dyDescent="0.25">
      <c r="A132" s="1">
        <v>125</v>
      </c>
      <c r="B132" s="3"/>
      <c r="C132" s="3"/>
      <c r="D132" s="3"/>
      <c r="E132" s="3"/>
      <c r="F132" s="3"/>
      <c r="G132" s="3"/>
      <c r="H132" s="3"/>
      <c r="I132" s="3"/>
    </row>
    <row r="133" spans="1:9" x14ac:dyDescent="0.25">
      <c r="A133" s="1">
        <v>126</v>
      </c>
      <c r="B133" s="3"/>
      <c r="C133" s="3"/>
      <c r="D133" s="3"/>
      <c r="E133" s="3"/>
      <c r="F133" s="3"/>
      <c r="G133" s="3"/>
      <c r="H133" s="3"/>
      <c r="I133" s="3"/>
    </row>
    <row r="134" spans="1:9" x14ac:dyDescent="0.25">
      <c r="A134" s="1">
        <v>127</v>
      </c>
      <c r="B134" s="3"/>
      <c r="C134" s="3"/>
      <c r="D134" s="3"/>
      <c r="E134" s="3"/>
      <c r="F134" s="3"/>
      <c r="G134" s="3"/>
      <c r="H134" s="3"/>
      <c r="I134" s="3"/>
    </row>
    <row r="135" spans="1:9" x14ac:dyDescent="0.25">
      <c r="A135" s="1">
        <v>128</v>
      </c>
      <c r="B135" s="3"/>
      <c r="C135" s="3"/>
      <c r="D135" s="3"/>
      <c r="E135" s="3"/>
      <c r="F135" s="3"/>
      <c r="G135" s="3"/>
      <c r="H135" s="3"/>
      <c r="I135" s="3"/>
    </row>
    <row r="136" spans="1:9" x14ac:dyDescent="0.25">
      <c r="A136" s="1">
        <v>129</v>
      </c>
      <c r="B136" s="3"/>
      <c r="C136" s="3"/>
      <c r="D136" s="3"/>
      <c r="E136" s="3"/>
      <c r="F136" s="3"/>
      <c r="G136" s="3"/>
      <c r="H136" s="3"/>
      <c r="I136" s="3"/>
    </row>
    <row r="137" spans="1:9" x14ac:dyDescent="0.25">
      <c r="A137" s="1">
        <v>130</v>
      </c>
      <c r="B137" s="3"/>
      <c r="C137" s="3"/>
      <c r="D137" s="3"/>
      <c r="E137" s="3"/>
      <c r="F137" s="3"/>
      <c r="G137" s="3"/>
      <c r="H137" s="3"/>
      <c r="I137" s="3"/>
    </row>
    <row r="138" spans="1:9" x14ac:dyDescent="0.25">
      <c r="A138" s="1">
        <v>131</v>
      </c>
      <c r="B138" s="3"/>
      <c r="C138" s="3"/>
      <c r="D138" s="3"/>
      <c r="E138" s="3"/>
      <c r="F138" s="3"/>
      <c r="G138" s="3"/>
      <c r="H138" s="3"/>
      <c r="I138" s="3"/>
    </row>
    <row r="139" spans="1:9" x14ac:dyDescent="0.25">
      <c r="A139" s="1">
        <v>132</v>
      </c>
      <c r="B139" s="3"/>
      <c r="C139" s="3"/>
      <c r="D139" s="3"/>
      <c r="E139" s="3"/>
      <c r="F139" s="3"/>
      <c r="G139" s="3"/>
      <c r="H139" s="3"/>
      <c r="I139" s="3"/>
    </row>
    <row r="140" spans="1:9" x14ac:dyDescent="0.25">
      <c r="A140" s="1">
        <v>133</v>
      </c>
      <c r="B140" s="3"/>
      <c r="C140" s="3"/>
      <c r="D140" s="3"/>
      <c r="E140" s="3"/>
      <c r="F140" s="3"/>
      <c r="G140" s="3"/>
      <c r="H140" s="3"/>
      <c r="I140" s="3"/>
    </row>
    <row r="141" spans="1:9" x14ac:dyDescent="0.25">
      <c r="A141" s="1">
        <v>134</v>
      </c>
      <c r="B141" s="3"/>
      <c r="C141" s="3"/>
      <c r="D141" s="3"/>
      <c r="E141" s="3"/>
      <c r="F141" s="3"/>
      <c r="G141" s="3"/>
      <c r="H141" s="3"/>
      <c r="I141" s="3"/>
    </row>
    <row r="142" spans="1:9" x14ac:dyDescent="0.25">
      <c r="A142" s="1">
        <v>135</v>
      </c>
      <c r="B142" s="3"/>
      <c r="C142" s="3"/>
      <c r="D142" s="3"/>
      <c r="E142" s="3"/>
      <c r="F142" s="3"/>
      <c r="G142" s="3"/>
      <c r="H142" s="3"/>
      <c r="I142" s="3"/>
    </row>
    <row r="143" spans="1:9" x14ac:dyDescent="0.25">
      <c r="A143" s="1">
        <v>136</v>
      </c>
      <c r="B143" s="3"/>
      <c r="C143" s="3"/>
      <c r="D143" s="3"/>
      <c r="E143" s="3"/>
      <c r="F143" s="3"/>
      <c r="G143" s="3"/>
      <c r="H143" s="3"/>
      <c r="I143" s="3"/>
    </row>
    <row r="144" spans="1:9" x14ac:dyDescent="0.25">
      <c r="A144" s="1">
        <v>137</v>
      </c>
      <c r="B144" s="3"/>
      <c r="C144" s="3"/>
      <c r="D144" s="3"/>
      <c r="E144" s="3"/>
      <c r="F144" s="3"/>
      <c r="G144" s="3"/>
      <c r="H144" s="3"/>
      <c r="I144" s="3"/>
    </row>
    <row r="145" spans="1:9" x14ac:dyDescent="0.25">
      <c r="A145" s="1">
        <v>138</v>
      </c>
      <c r="B145" s="3"/>
      <c r="C145" s="3"/>
      <c r="D145" s="3"/>
      <c r="E145" s="3"/>
      <c r="F145" s="3"/>
      <c r="G145" s="3"/>
      <c r="H145" s="3"/>
      <c r="I145" s="3"/>
    </row>
    <row r="146" spans="1:9" x14ac:dyDescent="0.25">
      <c r="A146" s="1">
        <v>139</v>
      </c>
      <c r="B146" s="3"/>
      <c r="C146" s="3"/>
      <c r="D146" s="3"/>
      <c r="E146" s="3"/>
      <c r="F146" s="3"/>
      <c r="G146" s="3"/>
      <c r="H146" s="3"/>
      <c r="I146" s="3"/>
    </row>
    <row r="147" spans="1:9" x14ac:dyDescent="0.25">
      <c r="A147" s="1">
        <v>140</v>
      </c>
      <c r="B147" s="3"/>
      <c r="C147" s="3"/>
      <c r="D147" s="3"/>
      <c r="E147" s="3"/>
      <c r="F147" s="3"/>
      <c r="G147" s="3"/>
      <c r="H147" s="3"/>
      <c r="I147" s="3"/>
    </row>
    <row r="148" spans="1:9" x14ac:dyDescent="0.25">
      <c r="A148" s="1">
        <v>141</v>
      </c>
      <c r="B148" s="3"/>
      <c r="C148" s="3"/>
      <c r="D148" s="3"/>
      <c r="E148" s="3"/>
      <c r="F148" s="3"/>
      <c r="G148" s="3"/>
      <c r="H148" s="3"/>
      <c r="I148" s="3"/>
    </row>
    <row r="149" spans="1:9" x14ac:dyDescent="0.25">
      <c r="A149" s="1">
        <v>142</v>
      </c>
      <c r="B149" s="3"/>
      <c r="C149" s="3"/>
      <c r="D149" s="3"/>
      <c r="E149" s="3"/>
      <c r="F149" s="3"/>
      <c r="G149" s="3"/>
      <c r="H149" s="3"/>
      <c r="I149" s="3"/>
    </row>
    <row r="150" spans="1:9" x14ac:dyDescent="0.25">
      <c r="A150" s="1">
        <v>143</v>
      </c>
      <c r="B150" s="3"/>
      <c r="C150" s="3"/>
      <c r="D150" s="3"/>
      <c r="E150" s="3"/>
      <c r="F150" s="3"/>
      <c r="G150" s="3"/>
      <c r="H150" s="3"/>
      <c r="I150" s="3"/>
    </row>
    <row r="151" spans="1:9" x14ac:dyDescent="0.25">
      <c r="A151" s="1">
        <v>144</v>
      </c>
      <c r="B151" s="3"/>
      <c r="C151" s="3"/>
      <c r="D151" s="3"/>
      <c r="E151" s="3"/>
      <c r="F151" s="3"/>
      <c r="G151" s="3"/>
      <c r="H151" s="3"/>
      <c r="I151" s="3"/>
    </row>
    <row r="152" spans="1:9" x14ac:dyDescent="0.25">
      <c r="A152" s="1">
        <v>145</v>
      </c>
      <c r="B152" s="3"/>
      <c r="C152" s="3"/>
      <c r="D152" s="3"/>
      <c r="E152" s="3"/>
      <c r="F152" s="3"/>
      <c r="G152" s="3"/>
      <c r="H152" s="3"/>
      <c r="I152" s="3"/>
    </row>
    <row r="153" spans="1:9" x14ac:dyDescent="0.25">
      <c r="A153" s="1">
        <v>146</v>
      </c>
      <c r="B153" s="3"/>
      <c r="C153" s="3"/>
      <c r="D153" s="3"/>
      <c r="E153" s="3"/>
      <c r="F153" s="3"/>
      <c r="G153" s="3"/>
      <c r="H153" s="3"/>
      <c r="I153" s="3"/>
    </row>
    <row r="154" spans="1:9" x14ac:dyDescent="0.25">
      <c r="A154" s="1">
        <v>147</v>
      </c>
      <c r="B154" s="3"/>
      <c r="C154" s="3"/>
      <c r="D154" s="3"/>
      <c r="E154" s="3"/>
      <c r="F154" s="3"/>
      <c r="G154" s="3"/>
      <c r="H154" s="3"/>
      <c r="I154" s="3"/>
    </row>
    <row r="155" spans="1:9" x14ac:dyDescent="0.25">
      <c r="A155" s="1">
        <v>148</v>
      </c>
      <c r="B155" s="3"/>
      <c r="C155" s="3"/>
      <c r="D155" s="3"/>
      <c r="E155" s="3"/>
      <c r="F155" s="3"/>
      <c r="G155" s="3"/>
      <c r="H155" s="3"/>
      <c r="I155" s="3"/>
    </row>
    <row r="156" spans="1:9" x14ac:dyDescent="0.25">
      <c r="A156" s="1">
        <v>149</v>
      </c>
      <c r="B156" s="3"/>
      <c r="C156" s="3"/>
      <c r="D156" s="3"/>
      <c r="E156" s="3"/>
      <c r="F156" s="3"/>
      <c r="G156" s="3"/>
      <c r="H156" s="3"/>
      <c r="I156" s="3"/>
    </row>
    <row r="157" spans="1:9" x14ac:dyDescent="0.25">
      <c r="A157" s="1">
        <v>150</v>
      </c>
      <c r="B157" s="3"/>
      <c r="C157" s="3"/>
      <c r="D157" s="3"/>
      <c r="E157" s="3"/>
      <c r="F157" s="3"/>
      <c r="G157" s="3"/>
      <c r="H157" s="3"/>
      <c r="I157" s="3"/>
    </row>
    <row r="158" spans="1:9" ht="15.75" thickBot="1" x14ac:dyDescent="0.3">
      <c r="A158" s="4" t="s">
        <v>9</v>
      </c>
      <c r="B158" s="5">
        <f t="shared" ref="B158:G158" si="0">SUM(B8:B157)</f>
        <v>0</v>
      </c>
      <c r="C158" s="5">
        <f t="shared" si="0"/>
        <v>0</v>
      </c>
      <c r="D158" s="5">
        <f t="shared" si="0"/>
        <v>0</v>
      </c>
      <c r="E158" s="5">
        <f t="shared" si="0"/>
        <v>0</v>
      </c>
      <c r="F158" s="5">
        <f t="shared" si="0"/>
        <v>0</v>
      </c>
      <c r="G158" s="5">
        <f t="shared" si="0"/>
        <v>0</v>
      </c>
      <c r="H158" s="5"/>
      <c r="I158" s="5">
        <f>SUM(I8:I157)</f>
        <v>0</v>
      </c>
    </row>
    <row r="159" spans="1:9" ht="15.75" thickTop="1" x14ac:dyDescent="0.25"/>
    <row r="161" spans="1:5" x14ac:dyDescent="0.25">
      <c r="A161" t="s">
        <v>11</v>
      </c>
      <c r="E161" s="13">
        <f xml:space="preserve"> COUNTA(B8:F157)</f>
        <v>0</v>
      </c>
    </row>
    <row r="162" spans="1:5" x14ac:dyDescent="0.25">
      <c r="A162" t="s">
        <v>12</v>
      </c>
      <c r="E162" s="13">
        <f xml:space="preserve"> COUNTA(H8:H157)</f>
        <v>0</v>
      </c>
    </row>
  </sheetData>
  <mergeCells count="4">
    <mergeCell ref="A6:A7"/>
    <mergeCell ref="G6:G7"/>
    <mergeCell ref="B6:F6"/>
    <mergeCell ref="H6:I6"/>
  </mergeCells>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D47"/>
  <sheetViews>
    <sheetView workbookViewId="0">
      <selection activeCell="D34" sqref="D34"/>
    </sheetView>
  </sheetViews>
  <sheetFormatPr baseColWidth="10" defaultRowHeight="15" x14ac:dyDescent="0.25"/>
  <cols>
    <col min="1" max="1" width="42" customWidth="1"/>
    <col min="2" max="5" width="25.7109375" customWidth="1"/>
    <col min="8" max="8" width="25" bestFit="1" customWidth="1"/>
  </cols>
  <sheetData>
    <row r="1" spans="1:4" x14ac:dyDescent="0.25">
      <c r="A1" s="9" t="s">
        <v>806</v>
      </c>
    </row>
    <row r="3" spans="1:4" x14ac:dyDescent="0.25">
      <c r="A3" s="34" t="s">
        <v>815</v>
      </c>
      <c r="B3" s="34"/>
      <c r="C3" s="34"/>
    </row>
    <row r="5" spans="1:4" x14ac:dyDescent="0.25">
      <c r="A5" s="7" t="s">
        <v>812</v>
      </c>
      <c r="B5" s="33">
        <v>1</v>
      </c>
      <c r="D5" s="37" t="s">
        <v>2479</v>
      </c>
    </row>
    <row r="6" spans="1:4" x14ac:dyDescent="0.25">
      <c r="A6" s="7" t="s">
        <v>813</v>
      </c>
      <c r="B6" s="33">
        <v>25</v>
      </c>
      <c r="D6" s="37" t="s">
        <v>2479</v>
      </c>
    </row>
    <row r="7" spans="1:4" x14ac:dyDescent="0.25">
      <c r="A7" s="7" t="s">
        <v>814</v>
      </c>
      <c r="B7" s="33">
        <v>298</v>
      </c>
      <c r="D7" s="37" t="s">
        <v>2479</v>
      </c>
    </row>
    <row r="10" spans="1:4" x14ac:dyDescent="0.25">
      <c r="A10" s="34" t="s">
        <v>817</v>
      </c>
      <c r="B10" s="34"/>
      <c r="C10" s="34"/>
    </row>
    <row r="12" spans="1:4" x14ac:dyDescent="0.25">
      <c r="B12" s="7" t="s">
        <v>807</v>
      </c>
      <c r="C12" s="7" t="s">
        <v>808</v>
      </c>
    </row>
    <row r="13" spans="1:4" x14ac:dyDescent="0.25">
      <c r="A13" s="7" t="s">
        <v>822</v>
      </c>
      <c r="B13" s="36">
        <v>2.3073000000000001</v>
      </c>
      <c r="C13" s="35">
        <v>2.6804999999999999</v>
      </c>
      <c r="D13" s="37" t="s">
        <v>2479</v>
      </c>
    </row>
    <row r="14" spans="1:4" x14ac:dyDescent="0.25">
      <c r="A14" s="7" t="s">
        <v>823</v>
      </c>
      <c r="B14" s="36">
        <v>1.4000000000000001E-4</v>
      </c>
      <c r="C14" s="35">
        <v>5.1E-5</v>
      </c>
      <c r="D14" s="37" t="s">
        <v>2479</v>
      </c>
    </row>
    <row r="15" spans="1:4" x14ac:dyDescent="0.25">
      <c r="A15" s="7" t="s">
        <v>824</v>
      </c>
      <c r="B15" s="36">
        <v>2.1999999999999999E-5</v>
      </c>
      <c r="C15" s="35">
        <v>2.2000000000000001E-4</v>
      </c>
      <c r="D15" s="37" t="s">
        <v>2479</v>
      </c>
    </row>
    <row r="16" spans="1:4" x14ac:dyDescent="0.25">
      <c r="A16" s="7" t="s">
        <v>821</v>
      </c>
      <c r="B16" s="17">
        <f>(B13*$B$5)+(B14*$B$6)+(B15*$B$7)</f>
        <v>2.3173559999999997</v>
      </c>
      <c r="C16" s="17">
        <f>(C13*$B$5)+(C14*$B$6)+(C15*$B$7)</f>
        <v>2.7473350000000001</v>
      </c>
      <c r="D16" s="37"/>
    </row>
    <row r="17" spans="1:4" x14ac:dyDescent="0.25">
      <c r="A17" s="7" t="s">
        <v>811</v>
      </c>
      <c r="B17" s="32">
        <f>7.9/100</f>
        <v>7.9000000000000001E-2</v>
      </c>
      <c r="C17" s="32">
        <f>6.8/100</f>
        <v>6.8000000000000005E-2</v>
      </c>
      <c r="D17" s="37" t="s">
        <v>2480</v>
      </c>
    </row>
    <row r="18" spans="1:4" ht="18" x14ac:dyDescent="0.35">
      <c r="A18" s="7" t="s">
        <v>809</v>
      </c>
      <c r="B18" s="17">
        <f>(B16*B17)</f>
        <v>0.18307112399999997</v>
      </c>
      <c r="C18" s="17">
        <f>(C16*C17)</f>
        <v>0.18681878000000002</v>
      </c>
    </row>
    <row r="19" spans="1:4" x14ac:dyDescent="0.25">
      <c r="A19" s="7" t="s">
        <v>820</v>
      </c>
      <c r="B19" s="77">
        <v>7241361</v>
      </c>
      <c r="C19" s="77">
        <v>2962120</v>
      </c>
      <c r="D19" s="37" t="s">
        <v>2481</v>
      </c>
    </row>
    <row r="20" spans="1:4" x14ac:dyDescent="0.25">
      <c r="A20" s="7" t="s">
        <v>810</v>
      </c>
      <c r="B20" s="38">
        <f>B19/($B$19+$C$19)</f>
        <v>0.7096951520760415</v>
      </c>
      <c r="C20" s="38">
        <f>C19/($B$19+$C$19)</f>
        <v>0.2903048479239585</v>
      </c>
      <c r="D20" s="37"/>
    </row>
    <row r="22" spans="1:4" ht="15.75" thickBot="1" x14ac:dyDescent="0.3"/>
    <row r="23" spans="1:4" ht="18.75" thickBot="1" x14ac:dyDescent="0.4">
      <c r="A23" s="9" t="s">
        <v>819</v>
      </c>
      <c r="C23" s="44">
        <f>((B18*B20)+(C18*C20))/1000</f>
        <v>1.8415908670515129E-4</v>
      </c>
    </row>
    <row r="26" spans="1:4" x14ac:dyDescent="0.25">
      <c r="A26" s="34" t="s">
        <v>816</v>
      </c>
      <c r="B26" s="34"/>
      <c r="C26" s="34"/>
    </row>
    <row r="28" spans="1:4" x14ac:dyDescent="0.25">
      <c r="A28" s="40" t="s">
        <v>826</v>
      </c>
      <c r="B28" s="41"/>
      <c r="C28" s="39">
        <v>0.2</v>
      </c>
      <c r="D28" s="37" t="s">
        <v>2482</v>
      </c>
    </row>
    <row r="29" spans="1:4" x14ac:dyDescent="0.25">
      <c r="A29" s="40" t="s">
        <v>825</v>
      </c>
      <c r="B29" s="41"/>
      <c r="C29" s="39">
        <v>1530</v>
      </c>
      <c r="D29" s="37" t="s">
        <v>2482</v>
      </c>
    </row>
    <row r="30" spans="1:4" x14ac:dyDescent="0.25">
      <c r="A30" s="40" t="s">
        <v>828</v>
      </c>
      <c r="B30" s="41"/>
      <c r="C30" s="78">
        <f>C28*1000000</f>
        <v>200000</v>
      </c>
    </row>
    <row r="31" spans="1:4" x14ac:dyDescent="0.25">
      <c r="A31" s="40" t="s">
        <v>827</v>
      </c>
      <c r="B31" s="41"/>
      <c r="C31" s="78">
        <f>C29*1000000</f>
        <v>1530000000</v>
      </c>
    </row>
    <row r="32" spans="1:4" ht="15.75" thickBot="1" x14ac:dyDescent="0.3"/>
    <row r="33" spans="1:4" ht="18.75" thickBot="1" x14ac:dyDescent="0.4">
      <c r="A33" s="9" t="s">
        <v>819</v>
      </c>
      <c r="C33" s="44">
        <f>C$30/C$31</f>
        <v>1.3071895424836603E-4</v>
      </c>
    </row>
    <row r="36" spans="1:4" x14ac:dyDescent="0.25">
      <c r="A36" s="34" t="s">
        <v>818</v>
      </c>
      <c r="B36" s="34"/>
      <c r="C36" s="34"/>
    </row>
    <row r="38" spans="1:4" x14ac:dyDescent="0.25">
      <c r="A38" s="40" t="s">
        <v>829</v>
      </c>
      <c r="B38" s="41"/>
      <c r="C38" s="39">
        <v>3.4</v>
      </c>
      <c r="D38" s="37" t="s">
        <v>2483</v>
      </c>
    </row>
    <row r="39" spans="1:4" x14ac:dyDescent="0.25">
      <c r="A39" s="40" t="s">
        <v>825</v>
      </c>
      <c r="B39" s="41"/>
      <c r="C39" s="43">
        <v>62834</v>
      </c>
      <c r="D39" s="37" t="s">
        <v>2483</v>
      </c>
    </row>
    <row r="40" spans="1:4" x14ac:dyDescent="0.25">
      <c r="A40" s="40" t="s">
        <v>830</v>
      </c>
      <c r="B40" s="41"/>
      <c r="C40" s="78">
        <f>C38*1000000</f>
        <v>3400000</v>
      </c>
    </row>
    <row r="41" spans="1:4" x14ac:dyDescent="0.25">
      <c r="A41" s="40" t="s">
        <v>827</v>
      </c>
      <c r="B41" s="41"/>
      <c r="C41" s="78">
        <f>C39*1000000</f>
        <v>62834000000</v>
      </c>
    </row>
    <row r="42" spans="1:4" ht="15.75" thickBot="1" x14ac:dyDescent="0.3"/>
    <row r="43" spans="1:4" ht="18.75" thickBot="1" x14ac:dyDescent="0.4">
      <c r="A43" s="9" t="s">
        <v>819</v>
      </c>
      <c r="C43" s="44">
        <f>+C40/C41</f>
        <v>5.4110831715313363E-5</v>
      </c>
    </row>
    <row r="47" spans="1:4" x14ac:dyDescent="0.25">
      <c r="A47" s="42" t="s">
        <v>2484</v>
      </c>
    </row>
  </sheetData>
  <sheetProtection algorithmName="SHA-512" hashValue="NiW/ovntn8r9eeQRLr/aGnyp49rDJhHmNGNZneO8qpxA4EwWZhhD25Q/61ozIgRgWMD3MZo3RlgUqsKAmUk2JA==" saltValue="cA4hhWT2yvKwTof/kBejPg==" spinCount="100000" sheet="1" objects="1" scenarios="1" selectLockedCells="1" selectUnlockedCells="1"/>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19D60-8CE7-451A-8AAA-35AECB443993}">
  <dimension ref="A1:I1369"/>
  <sheetViews>
    <sheetView zoomScaleNormal="100" workbookViewId="0">
      <pane ySplit="1" topLeftCell="A2" activePane="bottomLeft" state="frozenSplit"/>
      <selection pane="bottomLeft" activeCell="H12" sqref="H12"/>
    </sheetView>
  </sheetViews>
  <sheetFormatPr baseColWidth="10" defaultColWidth="11.42578125" defaultRowHeight="15" x14ac:dyDescent="0.25"/>
  <cols>
    <col min="1" max="1" width="26.42578125" bestFit="1" customWidth="1"/>
    <col min="2" max="2" width="13.5703125" customWidth="1"/>
    <col min="3" max="3" width="14.85546875" customWidth="1"/>
    <col min="4" max="4" width="18.5703125" bestFit="1" customWidth="1"/>
    <col min="6" max="6" width="12.28515625" customWidth="1"/>
    <col min="7" max="7" width="18.140625" style="76" customWidth="1"/>
  </cols>
  <sheetData>
    <row r="1" spans="1:9" s="58" customFormat="1" ht="60.75" thickBot="1" x14ac:dyDescent="0.3">
      <c r="A1" s="50" t="s">
        <v>23</v>
      </c>
      <c r="B1" s="56" t="s">
        <v>20</v>
      </c>
      <c r="C1" s="57" t="s">
        <v>21</v>
      </c>
      <c r="D1" s="50" t="s">
        <v>22</v>
      </c>
      <c r="E1" s="50" t="s">
        <v>836</v>
      </c>
      <c r="F1" s="50" t="s">
        <v>24</v>
      </c>
      <c r="G1" s="11" t="s">
        <v>25</v>
      </c>
      <c r="H1" s="12"/>
      <c r="I1" s="12"/>
    </row>
    <row r="2" spans="1:9" x14ac:dyDescent="0.25">
      <c r="A2" s="53" t="s">
        <v>2042</v>
      </c>
      <c r="B2" s="53" t="s">
        <v>77</v>
      </c>
      <c r="C2" s="53" t="s">
        <v>2043</v>
      </c>
      <c r="D2" s="53" t="s">
        <v>2044</v>
      </c>
      <c r="E2" s="53" t="s">
        <v>2045</v>
      </c>
      <c r="F2" s="59">
        <f>VLOOKUP(E2,[1]!CodeIATA[#All],2,FALSE)</f>
        <v>1.5085999999999999</v>
      </c>
      <c r="G2"/>
    </row>
    <row r="3" spans="1:9" x14ac:dyDescent="0.25">
      <c r="A3" s="53" t="s">
        <v>29</v>
      </c>
      <c r="B3" s="53" t="s">
        <v>26</v>
      </c>
      <c r="C3" s="60" t="s">
        <v>27</v>
      </c>
      <c r="D3" s="53" t="s">
        <v>28</v>
      </c>
      <c r="E3" s="53" t="s">
        <v>841</v>
      </c>
      <c r="F3" s="59">
        <f>VLOOKUP(E3,[1]!CodeIATA[#All],2,FALSE)</f>
        <v>1.0079</v>
      </c>
      <c r="G3"/>
    </row>
    <row r="4" spans="1:9" x14ac:dyDescent="0.25">
      <c r="A4" s="53" t="s">
        <v>33</v>
      </c>
      <c r="B4" s="53" t="s">
        <v>30</v>
      </c>
      <c r="C4" s="60" t="s">
        <v>31</v>
      </c>
      <c r="D4" s="53" t="s">
        <v>2046</v>
      </c>
      <c r="E4" s="53" t="s">
        <v>884</v>
      </c>
      <c r="F4" s="59">
        <f>VLOOKUP(E4,[1]!CodeIATA[#All],2,FALSE)</f>
        <v>1.4717</v>
      </c>
      <c r="G4"/>
    </row>
    <row r="5" spans="1:9" x14ac:dyDescent="0.25">
      <c r="A5" s="53" t="s">
        <v>885</v>
      </c>
      <c r="B5" s="53" t="s">
        <v>30</v>
      </c>
      <c r="C5" s="60" t="s">
        <v>31</v>
      </c>
      <c r="D5" s="53" t="s">
        <v>2046</v>
      </c>
      <c r="E5" s="53" t="s">
        <v>886</v>
      </c>
      <c r="F5" s="59">
        <f>VLOOKUP(E5,[1]!CodeIATA[#All],2,FALSE)</f>
        <v>1.4365000000000001</v>
      </c>
      <c r="G5"/>
    </row>
    <row r="6" spans="1:9" x14ac:dyDescent="0.25">
      <c r="A6" s="53" t="s">
        <v>2047</v>
      </c>
      <c r="B6" s="53" t="s">
        <v>30</v>
      </c>
      <c r="C6" s="60" t="s">
        <v>31</v>
      </c>
      <c r="D6" s="53" t="s">
        <v>2046</v>
      </c>
      <c r="E6" s="53" t="s">
        <v>887</v>
      </c>
      <c r="F6" s="61">
        <f>VLOOKUP(E6,[1]!CodeIATA[#All],2,FALSE)</f>
        <v>1.3983000000000001</v>
      </c>
      <c r="G6"/>
    </row>
    <row r="7" spans="1:9" x14ac:dyDescent="0.25">
      <c r="A7" s="53" t="s">
        <v>34</v>
      </c>
      <c r="B7" s="53" t="s">
        <v>30</v>
      </c>
      <c r="C7" s="60" t="s">
        <v>31</v>
      </c>
      <c r="D7" s="53" t="s">
        <v>2046</v>
      </c>
      <c r="E7" s="53" t="s">
        <v>887</v>
      </c>
      <c r="F7" s="59">
        <f>VLOOKUP(E7,[1]!CodeIATA[#All],2,FALSE)</f>
        <v>1.3983000000000001</v>
      </c>
      <c r="G7"/>
    </row>
    <row r="8" spans="1:9" x14ac:dyDescent="0.25">
      <c r="A8" s="53" t="s">
        <v>889</v>
      </c>
      <c r="B8" s="53" t="s">
        <v>30</v>
      </c>
      <c r="C8" s="60" t="s">
        <v>31</v>
      </c>
      <c r="D8" s="53" t="s">
        <v>2046</v>
      </c>
      <c r="E8" s="53" t="s">
        <v>886</v>
      </c>
      <c r="F8" s="59">
        <f>VLOOKUP(E8,[1]!CodeIATA[#All],2,FALSE)</f>
        <v>1.4365000000000001</v>
      </c>
      <c r="G8"/>
    </row>
    <row r="9" spans="1:9" x14ac:dyDescent="0.25">
      <c r="A9" s="53" t="s">
        <v>38</v>
      </c>
      <c r="B9" s="53" t="s">
        <v>35</v>
      </c>
      <c r="C9" s="60" t="s">
        <v>36</v>
      </c>
      <c r="D9" s="53" t="s">
        <v>37</v>
      </c>
      <c r="E9" s="53" t="s">
        <v>890</v>
      </c>
      <c r="F9" s="59">
        <f>VLOOKUP(E9,[1]!CodeIATA[#All],2,FALSE)</f>
        <v>1.1315999999999999</v>
      </c>
      <c r="G9"/>
    </row>
    <row r="10" spans="1:9" x14ac:dyDescent="0.25">
      <c r="A10" s="53" t="s">
        <v>891</v>
      </c>
      <c r="B10" s="53" t="s">
        <v>35</v>
      </c>
      <c r="C10" s="60" t="s">
        <v>36</v>
      </c>
      <c r="D10" s="53" t="s">
        <v>37</v>
      </c>
      <c r="E10" s="53" t="s">
        <v>892</v>
      </c>
      <c r="F10" s="59">
        <f>VLOOKUP(E10,[1]!CodeIATA[#All],2,FALSE)</f>
        <v>1.4074</v>
      </c>
      <c r="G10"/>
    </row>
    <row r="11" spans="1:9" x14ac:dyDescent="0.25">
      <c r="A11" s="60" t="s">
        <v>39</v>
      </c>
      <c r="B11" s="53" t="s">
        <v>35</v>
      </c>
      <c r="C11" s="60" t="s">
        <v>36</v>
      </c>
      <c r="D11" s="53" t="s">
        <v>37</v>
      </c>
      <c r="E11" s="60" t="s">
        <v>893</v>
      </c>
      <c r="F11" s="59">
        <f>VLOOKUP(E11,[1]!CodeIATA[#All],2,FALSE)</f>
        <v>1.3907</v>
      </c>
      <c r="G11"/>
    </row>
    <row r="12" spans="1:9" x14ac:dyDescent="0.25">
      <c r="A12" s="53" t="s">
        <v>894</v>
      </c>
      <c r="B12" s="53" t="s">
        <v>35</v>
      </c>
      <c r="C12" s="60" t="s">
        <v>36</v>
      </c>
      <c r="D12" s="62" t="s">
        <v>37</v>
      </c>
      <c r="E12" s="53" t="s">
        <v>893</v>
      </c>
      <c r="F12" s="61">
        <f>VLOOKUP(E12,[1]!CodeIATA[#All],2,FALSE)</f>
        <v>1.3907</v>
      </c>
      <c r="G12"/>
    </row>
    <row r="13" spans="1:9" x14ac:dyDescent="0.25">
      <c r="A13" s="51" t="s">
        <v>895</v>
      </c>
      <c r="B13" s="53" t="s">
        <v>26</v>
      </c>
      <c r="C13" s="60" t="s">
        <v>41</v>
      </c>
      <c r="D13" s="53" t="s">
        <v>42</v>
      </c>
      <c r="E13" s="53" t="s">
        <v>896</v>
      </c>
      <c r="F13" s="59">
        <f>VLOOKUP(E13,[1]!CodeIATA[#All],2,FALSE)</f>
        <v>1.2823</v>
      </c>
      <c r="G13"/>
    </row>
    <row r="14" spans="1:9" x14ac:dyDescent="0.25">
      <c r="A14" s="53" t="s">
        <v>897</v>
      </c>
      <c r="B14" s="53" t="s">
        <v>26</v>
      </c>
      <c r="C14" s="60" t="s">
        <v>41</v>
      </c>
      <c r="D14" s="53" t="s">
        <v>42</v>
      </c>
      <c r="E14" s="53" t="s">
        <v>896</v>
      </c>
      <c r="F14" s="59">
        <f>VLOOKUP(E14,[1]!CodeIATA[#All],2,FALSE)</f>
        <v>1.2823</v>
      </c>
      <c r="G14"/>
    </row>
    <row r="15" spans="1:9" x14ac:dyDescent="0.25">
      <c r="A15" s="53" t="s">
        <v>45</v>
      </c>
      <c r="B15" s="53" t="s">
        <v>35</v>
      </c>
      <c r="C15" s="60" t="s">
        <v>43</v>
      </c>
      <c r="D15" s="53" t="s">
        <v>44</v>
      </c>
      <c r="E15" s="53" t="s">
        <v>883</v>
      </c>
      <c r="F15" s="59">
        <f>VLOOKUP(E15,[1]!CodeIATA[#All],2,FALSE)</f>
        <v>0.68500000000000005</v>
      </c>
      <c r="G15"/>
    </row>
    <row r="16" spans="1:9" x14ac:dyDescent="0.25">
      <c r="A16" s="53" t="s">
        <v>2048</v>
      </c>
      <c r="B16" s="53" t="s">
        <v>35</v>
      </c>
      <c r="C16" s="60" t="s">
        <v>43</v>
      </c>
      <c r="D16" s="53" t="s">
        <v>44</v>
      </c>
      <c r="E16" s="53" t="s">
        <v>883</v>
      </c>
      <c r="F16" s="59">
        <f>VLOOKUP(E16,[1]!CodeIATA[#All],2,FALSE)</f>
        <v>0.68500000000000005</v>
      </c>
      <c r="G16"/>
    </row>
    <row r="17" spans="1:7" x14ac:dyDescent="0.25">
      <c r="A17" s="53" t="s">
        <v>50</v>
      </c>
      <c r="B17" s="53" t="s">
        <v>47</v>
      </c>
      <c r="C17" s="53" t="s">
        <v>48</v>
      </c>
      <c r="D17" s="53" t="s">
        <v>49</v>
      </c>
      <c r="E17" s="53" t="s">
        <v>898</v>
      </c>
      <c r="F17" s="59">
        <f>VLOOKUP(E17,[1]!CodeIATA[#All],2,FALSE)</f>
        <v>2.7488000000000001</v>
      </c>
      <c r="G17"/>
    </row>
    <row r="18" spans="1:7" x14ac:dyDescent="0.25">
      <c r="A18" s="53" t="s">
        <v>899</v>
      </c>
      <c r="B18" s="53" t="s">
        <v>47</v>
      </c>
      <c r="C18" s="53" t="s">
        <v>48</v>
      </c>
      <c r="D18" s="53" t="s">
        <v>49</v>
      </c>
      <c r="E18" s="53" t="s">
        <v>41</v>
      </c>
      <c r="F18" s="59">
        <f>VLOOKUP(E18,[1]!CodeIATA[#All],2,FALSE)</f>
        <v>2.1154000000000002</v>
      </c>
      <c r="G18"/>
    </row>
    <row r="19" spans="1:7" x14ac:dyDescent="0.25">
      <c r="A19" s="60" t="s">
        <v>51</v>
      </c>
      <c r="B19" s="53" t="s">
        <v>47</v>
      </c>
      <c r="C19" s="53" t="s">
        <v>48</v>
      </c>
      <c r="D19" s="53" t="s">
        <v>49</v>
      </c>
      <c r="E19" s="60" t="s">
        <v>900</v>
      </c>
      <c r="F19" s="59">
        <f>VLOOKUP(E19,[1]!CodeIATA[#All],2,FALSE)</f>
        <v>1.8199000000000001</v>
      </c>
      <c r="G19"/>
    </row>
    <row r="20" spans="1:7" x14ac:dyDescent="0.25">
      <c r="A20" s="53" t="s">
        <v>52</v>
      </c>
      <c r="B20" s="53" t="s">
        <v>47</v>
      </c>
      <c r="C20" s="53" t="s">
        <v>48</v>
      </c>
      <c r="D20" s="53" t="s">
        <v>49</v>
      </c>
      <c r="E20" s="53" t="s">
        <v>901</v>
      </c>
      <c r="F20" s="59">
        <f>VLOOKUP(E20,[1]!CodeIATA[#All],2,FALSE)</f>
        <v>2.4840999999999998</v>
      </c>
      <c r="G20"/>
    </row>
    <row r="21" spans="1:7" x14ac:dyDescent="0.25">
      <c r="A21" s="52" t="s">
        <v>902</v>
      </c>
      <c r="B21" s="53" t="s">
        <v>47</v>
      </c>
      <c r="C21" s="53" t="s">
        <v>48</v>
      </c>
      <c r="D21" s="53" t="s">
        <v>49</v>
      </c>
      <c r="E21" s="53" t="s">
        <v>903</v>
      </c>
      <c r="F21" s="61">
        <f>VLOOKUP(E21,[1]!CodeIATA[#All],2,FALSE)</f>
        <v>2.0106000000000002</v>
      </c>
      <c r="G21"/>
    </row>
    <row r="22" spans="1:7" x14ac:dyDescent="0.25">
      <c r="A22" s="60" t="s">
        <v>53</v>
      </c>
      <c r="B22" s="53" t="s">
        <v>47</v>
      </c>
      <c r="C22" s="53" t="s">
        <v>48</v>
      </c>
      <c r="D22" s="53" t="s">
        <v>49</v>
      </c>
      <c r="E22" s="60" t="s">
        <v>904</v>
      </c>
      <c r="F22" s="59">
        <f>VLOOKUP(E22,[1]!CodeIATA[#All],2,FALSE)</f>
        <v>2.2681</v>
      </c>
      <c r="G22"/>
    </row>
    <row r="23" spans="1:7" x14ac:dyDescent="0.25">
      <c r="A23" s="53" t="s">
        <v>2049</v>
      </c>
      <c r="B23" s="53" t="s">
        <v>47</v>
      </c>
      <c r="C23" s="53" t="s">
        <v>48</v>
      </c>
      <c r="D23" s="53" t="s">
        <v>49</v>
      </c>
      <c r="E23" s="60" t="s">
        <v>2050</v>
      </c>
      <c r="F23" s="59">
        <f>VLOOKUP(E23,[1]!CodeIATA[#All],2,FALSE)</f>
        <v>1.9342999999999999</v>
      </c>
      <c r="G23"/>
    </row>
    <row r="24" spans="1:7" x14ac:dyDescent="0.25">
      <c r="A24" s="53" t="s">
        <v>2051</v>
      </c>
      <c r="B24" s="53" t="s">
        <v>47</v>
      </c>
      <c r="C24" s="53" t="s">
        <v>48</v>
      </c>
      <c r="D24" s="53" t="s">
        <v>49</v>
      </c>
      <c r="E24" s="60" t="s">
        <v>2052</v>
      </c>
      <c r="F24" s="59">
        <f>VLOOKUP(E24,[1]!CodeIATA[#All],2,FALSE)</f>
        <v>1.9475</v>
      </c>
      <c r="G24"/>
    </row>
    <row r="25" spans="1:7" x14ac:dyDescent="0.25">
      <c r="A25" s="53" t="s">
        <v>54</v>
      </c>
      <c r="B25" s="53" t="s">
        <v>47</v>
      </c>
      <c r="C25" s="53" t="s">
        <v>48</v>
      </c>
      <c r="D25" s="53" t="s">
        <v>49</v>
      </c>
      <c r="E25" s="53" t="s">
        <v>905</v>
      </c>
      <c r="F25" s="59">
        <f>VLOOKUP(E25,[1]!CodeIATA[#All],2,FALSE)</f>
        <v>2.1396000000000002</v>
      </c>
      <c r="G25"/>
    </row>
    <row r="26" spans="1:7" x14ac:dyDescent="0.25">
      <c r="A26" s="52" t="s">
        <v>906</v>
      </c>
      <c r="B26" s="53" t="s">
        <v>47</v>
      </c>
      <c r="C26" s="53" t="s">
        <v>48</v>
      </c>
      <c r="D26" s="53" t="s">
        <v>49</v>
      </c>
      <c r="E26" s="53" t="s">
        <v>898</v>
      </c>
      <c r="F26" s="61">
        <f>VLOOKUP(E26,[1]!CodeIATA[#All],2,FALSE)</f>
        <v>2.7488000000000001</v>
      </c>
      <c r="G26"/>
    </row>
    <row r="27" spans="1:7" x14ac:dyDescent="0.25">
      <c r="A27" s="53" t="s">
        <v>55</v>
      </c>
      <c r="B27" s="53" t="s">
        <v>47</v>
      </c>
      <c r="C27" s="53" t="s">
        <v>48</v>
      </c>
      <c r="D27" s="53" t="s">
        <v>49</v>
      </c>
      <c r="E27" s="53" t="s">
        <v>673</v>
      </c>
      <c r="F27" s="59">
        <f>VLOOKUP(E27,[1]!CodeIATA[#All],2,FALSE)</f>
        <v>2.4674999999999998</v>
      </c>
      <c r="G27"/>
    </row>
    <row r="28" spans="1:7" x14ac:dyDescent="0.25">
      <c r="A28" s="53" t="s">
        <v>56</v>
      </c>
      <c r="B28" s="53" t="s">
        <v>47</v>
      </c>
      <c r="C28" s="53" t="s">
        <v>48</v>
      </c>
      <c r="D28" s="53" t="s">
        <v>49</v>
      </c>
      <c r="E28" s="53" t="s">
        <v>903</v>
      </c>
      <c r="F28" s="59">
        <f>VLOOKUP(E28,[1]!CodeIATA[#All],2,FALSE)</f>
        <v>2.0106000000000002</v>
      </c>
      <c r="G28"/>
    </row>
    <row r="29" spans="1:7" x14ac:dyDescent="0.25">
      <c r="A29" s="53" t="s">
        <v>2053</v>
      </c>
      <c r="B29" s="53" t="s">
        <v>26</v>
      </c>
      <c r="C29" s="60" t="s">
        <v>57</v>
      </c>
      <c r="D29" s="53" t="s">
        <v>58</v>
      </c>
      <c r="E29" s="53" t="s">
        <v>2054</v>
      </c>
      <c r="F29" s="59">
        <f>VLOOKUP(E29,[1]!CodeIATA[#All],2,FALSE)</f>
        <v>0.97719999999999996</v>
      </c>
      <c r="G29"/>
    </row>
    <row r="30" spans="1:7" x14ac:dyDescent="0.25">
      <c r="A30" s="60" t="s">
        <v>59</v>
      </c>
      <c r="B30" s="53" t="s">
        <v>26</v>
      </c>
      <c r="C30" s="60" t="s">
        <v>57</v>
      </c>
      <c r="D30" s="53" t="s">
        <v>58</v>
      </c>
      <c r="E30" s="60" t="s">
        <v>907</v>
      </c>
      <c r="F30" s="59">
        <f>VLOOKUP(E30,[1]!CodeIATA[#All],2,FALSE)</f>
        <v>0.84830000000000005</v>
      </c>
      <c r="G30"/>
    </row>
    <row r="31" spans="1:7" x14ac:dyDescent="0.25">
      <c r="A31" s="60" t="s">
        <v>60</v>
      </c>
      <c r="B31" s="53" t="s">
        <v>26</v>
      </c>
      <c r="C31" s="60" t="s">
        <v>57</v>
      </c>
      <c r="D31" s="53" t="s">
        <v>58</v>
      </c>
      <c r="E31" s="60" t="s">
        <v>908</v>
      </c>
      <c r="F31" s="59">
        <f>VLOOKUP(E31,[1]!CodeIATA[#All],2,FALSE)</f>
        <v>1.0665</v>
      </c>
      <c r="G31"/>
    </row>
    <row r="32" spans="1:7" x14ac:dyDescent="0.25">
      <c r="A32" s="60" t="s">
        <v>61</v>
      </c>
      <c r="B32" s="53" t="s">
        <v>26</v>
      </c>
      <c r="C32" s="60" t="s">
        <v>57</v>
      </c>
      <c r="D32" s="53" t="s">
        <v>58</v>
      </c>
      <c r="E32" s="60" t="s">
        <v>909</v>
      </c>
      <c r="F32" s="59">
        <f>VLOOKUP(E32,[1]!CodeIATA[#All],2,FALSE)</f>
        <v>0.96179999999999999</v>
      </c>
      <c r="G32"/>
    </row>
    <row r="33" spans="1:7" x14ac:dyDescent="0.25">
      <c r="A33" s="53" t="s">
        <v>910</v>
      </c>
      <c r="B33" s="53" t="s">
        <v>26</v>
      </c>
      <c r="C33" s="60" t="s">
        <v>57</v>
      </c>
      <c r="D33" s="53" t="s">
        <v>58</v>
      </c>
      <c r="E33" s="53" t="s">
        <v>907</v>
      </c>
      <c r="F33" s="59">
        <f>VLOOKUP(E33,[1]!CodeIATA[#All],2,FALSE)</f>
        <v>0.84830000000000005</v>
      </c>
      <c r="G33"/>
    </row>
    <row r="34" spans="1:7" x14ac:dyDescent="0.25">
      <c r="A34" s="53" t="s">
        <v>911</v>
      </c>
      <c r="B34" s="53" t="s">
        <v>26</v>
      </c>
      <c r="C34" s="60" t="s">
        <v>57</v>
      </c>
      <c r="D34" s="53" t="s">
        <v>58</v>
      </c>
      <c r="E34" s="53" t="s">
        <v>874</v>
      </c>
      <c r="F34" s="59">
        <f>VLOOKUP(E34,[1]!CodeIATA[#All],2,FALSE)</f>
        <v>0.89890000000000003</v>
      </c>
      <c r="G34"/>
    </row>
    <row r="35" spans="1:7" x14ac:dyDescent="0.25">
      <c r="A35" s="63" t="s">
        <v>62</v>
      </c>
      <c r="B35" s="53" t="s">
        <v>26</v>
      </c>
      <c r="C35" s="60" t="s">
        <v>57</v>
      </c>
      <c r="D35" s="53" t="s">
        <v>58</v>
      </c>
      <c r="E35" s="60" t="s">
        <v>912</v>
      </c>
      <c r="F35" s="59">
        <f>VLOOKUP(E35,[1]!CodeIATA[#All],2,FALSE)</f>
        <v>0.87909999999999999</v>
      </c>
      <c r="G35"/>
    </row>
    <row r="36" spans="1:7" x14ac:dyDescent="0.25">
      <c r="A36" t="s">
        <v>2055</v>
      </c>
      <c r="B36" s="53" t="s">
        <v>26</v>
      </c>
      <c r="C36" s="60" t="s">
        <v>57</v>
      </c>
      <c r="D36" s="53" t="s">
        <v>58</v>
      </c>
      <c r="E36" s="60" t="s">
        <v>1998</v>
      </c>
      <c r="F36" s="59">
        <f>VLOOKUP(E36,[1]!CodeIATA[#All],2,FALSE)</f>
        <v>1.1827000000000001</v>
      </c>
      <c r="G36"/>
    </row>
    <row r="37" spans="1:7" x14ac:dyDescent="0.25">
      <c r="A37" t="s">
        <v>2056</v>
      </c>
      <c r="B37" s="53" t="s">
        <v>26</v>
      </c>
      <c r="C37" s="60" t="s">
        <v>57</v>
      </c>
      <c r="D37" s="53" t="s">
        <v>58</v>
      </c>
      <c r="E37" s="60" t="s">
        <v>907</v>
      </c>
      <c r="F37" s="59">
        <f>VLOOKUP(E37,[1]!CodeIATA[#All],2,FALSE)</f>
        <v>0.84830000000000005</v>
      </c>
      <c r="G37"/>
    </row>
    <row r="38" spans="1:7" x14ac:dyDescent="0.25">
      <c r="A38" t="s">
        <v>2057</v>
      </c>
      <c r="B38" s="53" t="s">
        <v>26</v>
      </c>
      <c r="C38" s="60" t="s">
        <v>57</v>
      </c>
      <c r="D38" s="53" t="s">
        <v>58</v>
      </c>
      <c r="E38" s="53" t="s">
        <v>909</v>
      </c>
      <c r="F38" s="59">
        <f>VLOOKUP(E38,[1]!CodeIATA[#All],2,FALSE)</f>
        <v>0.96179999999999999</v>
      </c>
      <c r="G38"/>
    </row>
    <row r="39" spans="1:7" x14ac:dyDescent="0.25">
      <c r="A39" s="53" t="s">
        <v>63</v>
      </c>
      <c r="B39" s="53" t="s">
        <v>26</v>
      </c>
      <c r="C39" s="60" t="s">
        <v>57</v>
      </c>
      <c r="D39" s="53" t="s">
        <v>58</v>
      </c>
      <c r="E39" s="53" t="s">
        <v>909</v>
      </c>
      <c r="F39" s="59">
        <f>VLOOKUP(E39,[1]!CodeIATA[#All],2,FALSE)</f>
        <v>0.96179999999999999</v>
      </c>
      <c r="G39"/>
    </row>
    <row r="40" spans="1:7" x14ac:dyDescent="0.25">
      <c r="A40" s="53" t="s">
        <v>2058</v>
      </c>
      <c r="B40" s="53" t="s">
        <v>26</v>
      </c>
      <c r="C40" s="60" t="s">
        <v>57</v>
      </c>
      <c r="D40" s="53" t="s">
        <v>58</v>
      </c>
      <c r="E40" s="60" t="s">
        <v>874</v>
      </c>
      <c r="F40" s="59">
        <f>VLOOKUP(E40,[1]!CodeIATA[#All],2,FALSE)</f>
        <v>0.89890000000000003</v>
      </c>
      <c r="G40"/>
    </row>
    <row r="41" spans="1:7" x14ac:dyDescent="0.25">
      <c r="A41" s="64" t="s">
        <v>915</v>
      </c>
      <c r="B41" s="53" t="s">
        <v>26</v>
      </c>
      <c r="C41" s="60" t="s">
        <v>913</v>
      </c>
      <c r="D41" s="53" t="s">
        <v>914</v>
      </c>
      <c r="E41" s="53" t="s">
        <v>916</v>
      </c>
      <c r="F41" s="61">
        <f>VLOOKUP(E41,[1]!CodeIATA[#All],2,FALSE)</f>
        <v>1.1929000000000001</v>
      </c>
      <c r="G41"/>
    </row>
    <row r="42" spans="1:7" x14ac:dyDescent="0.25">
      <c r="A42" s="53" t="s">
        <v>2059</v>
      </c>
      <c r="B42" s="53" t="s">
        <v>77</v>
      </c>
      <c r="C42" s="53" t="s">
        <v>2060</v>
      </c>
      <c r="D42" s="53" t="s">
        <v>2061</v>
      </c>
      <c r="E42" s="53" t="s">
        <v>2062</v>
      </c>
      <c r="F42" s="59">
        <f>VLOOKUP(E42,[1]!CodeIATA[#All],2,FALSE)</f>
        <v>1.7866</v>
      </c>
      <c r="G42"/>
    </row>
    <row r="43" spans="1:7" x14ac:dyDescent="0.25">
      <c r="A43" s="52" t="s">
        <v>929</v>
      </c>
      <c r="B43" s="53" t="s">
        <v>26</v>
      </c>
      <c r="C43" s="53" t="s">
        <v>64</v>
      </c>
      <c r="D43" s="53" t="s">
        <v>65</v>
      </c>
      <c r="E43" s="60" t="s">
        <v>930</v>
      </c>
      <c r="F43" s="61">
        <f>VLOOKUP(E43,[1]!CodeIATA[#All],2,FALSE)</f>
        <v>1.4288000000000001</v>
      </c>
      <c r="G43"/>
    </row>
    <row r="44" spans="1:7" x14ac:dyDescent="0.25">
      <c r="A44" s="60" t="s">
        <v>66</v>
      </c>
      <c r="B44" s="53" t="s">
        <v>26</v>
      </c>
      <c r="C44" s="53" t="s">
        <v>64</v>
      </c>
      <c r="D44" s="53" t="s">
        <v>65</v>
      </c>
      <c r="E44" s="60" t="s">
        <v>931</v>
      </c>
      <c r="F44" s="59">
        <f>VLOOKUP(E44,[1]!CodeIATA[#All],2,FALSE)</f>
        <v>0.64810000000000001</v>
      </c>
      <c r="G44"/>
    </row>
    <row r="45" spans="1:7" x14ac:dyDescent="0.25">
      <c r="A45" s="53" t="s">
        <v>2063</v>
      </c>
      <c r="B45" s="53" t="s">
        <v>26</v>
      </c>
      <c r="C45" s="53" t="s">
        <v>64</v>
      </c>
      <c r="D45" s="53" t="s">
        <v>65</v>
      </c>
      <c r="E45" s="53" t="s">
        <v>931</v>
      </c>
      <c r="F45" s="61">
        <f>VLOOKUP(E45,[1]!CodeIATA[#All],2,FALSE)</f>
        <v>0.64810000000000001</v>
      </c>
      <c r="G45"/>
    </row>
    <row r="46" spans="1:7" x14ac:dyDescent="0.25">
      <c r="A46" s="53" t="s">
        <v>67</v>
      </c>
      <c r="B46" s="53" t="s">
        <v>26</v>
      </c>
      <c r="C46" s="53" t="s">
        <v>64</v>
      </c>
      <c r="D46" s="53" t="s">
        <v>65</v>
      </c>
      <c r="E46" s="53" t="s">
        <v>931</v>
      </c>
      <c r="F46" s="59">
        <f>VLOOKUP(E46,[1]!CodeIATA[#All],2,FALSE)</f>
        <v>0.64810000000000001</v>
      </c>
      <c r="G46"/>
    </row>
    <row r="47" spans="1:7" x14ac:dyDescent="0.25">
      <c r="A47" s="63" t="s">
        <v>68</v>
      </c>
      <c r="B47" s="53" t="s">
        <v>26</v>
      </c>
      <c r="C47" s="53" t="s">
        <v>64</v>
      </c>
      <c r="D47" s="53" t="s">
        <v>65</v>
      </c>
      <c r="E47" s="60" t="s">
        <v>932</v>
      </c>
      <c r="F47" s="59">
        <f>VLOOKUP(E47,[1]!CodeIATA[#All],2,FALSE)</f>
        <v>0.92749999999999999</v>
      </c>
      <c r="G47"/>
    </row>
    <row r="48" spans="1:7" x14ac:dyDescent="0.25">
      <c r="A48" s="63" t="s">
        <v>69</v>
      </c>
      <c r="B48" s="53" t="s">
        <v>26</v>
      </c>
      <c r="C48" s="53" t="s">
        <v>64</v>
      </c>
      <c r="D48" s="53" t="s">
        <v>65</v>
      </c>
      <c r="E48" s="60" t="s">
        <v>931</v>
      </c>
      <c r="F48" s="59">
        <f>VLOOKUP(E48,[1]!CodeIATA[#All],2,FALSE)</f>
        <v>0.64810000000000001</v>
      </c>
      <c r="G48"/>
    </row>
    <row r="49" spans="1:7" x14ac:dyDescent="0.25">
      <c r="A49" t="s">
        <v>933</v>
      </c>
      <c r="B49" s="53" t="s">
        <v>26</v>
      </c>
      <c r="C49" s="53" t="s">
        <v>64</v>
      </c>
      <c r="D49" s="62" t="s">
        <v>65</v>
      </c>
      <c r="E49" s="53" t="s">
        <v>932</v>
      </c>
      <c r="F49" s="61">
        <f>VLOOKUP(E49,[1]!CodeIATA[#All],2,FALSE)</f>
        <v>0.92749999999999999</v>
      </c>
      <c r="G49"/>
    </row>
    <row r="50" spans="1:7" x14ac:dyDescent="0.25">
      <c r="A50" s="63" t="s">
        <v>70</v>
      </c>
      <c r="B50" s="53" t="s">
        <v>26</v>
      </c>
      <c r="C50" s="53" t="s">
        <v>64</v>
      </c>
      <c r="D50" s="53" t="s">
        <v>65</v>
      </c>
      <c r="E50" s="60" t="s">
        <v>931</v>
      </c>
      <c r="F50" s="59">
        <f>VLOOKUP(E50,[1]!CodeIATA[#All],2,FALSE)</f>
        <v>0.64810000000000001</v>
      </c>
      <c r="G50"/>
    </row>
    <row r="51" spans="1:7" x14ac:dyDescent="0.25">
      <c r="A51" s="60" t="s">
        <v>934</v>
      </c>
      <c r="B51" s="53" t="s">
        <v>26</v>
      </c>
      <c r="C51" s="53" t="s">
        <v>64</v>
      </c>
      <c r="D51" s="53" t="s">
        <v>65</v>
      </c>
      <c r="E51" s="60" t="s">
        <v>931</v>
      </c>
      <c r="F51" s="59">
        <f>VLOOKUP(E51,[1]!CodeIATA[#All],2,FALSE)</f>
        <v>0.64810000000000001</v>
      </c>
      <c r="G51"/>
    </row>
    <row r="52" spans="1:7" x14ac:dyDescent="0.25">
      <c r="A52" s="63" t="s">
        <v>71</v>
      </c>
      <c r="B52" s="53" t="s">
        <v>26</v>
      </c>
      <c r="C52" s="53" t="s">
        <v>64</v>
      </c>
      <c r="D52" s="53" t="s">
        <v>65</v>
      </c>
      <c r="E52" s="60" t="s">
        <v>931</v>
      </c>
      <c r="F52" s="59">
        <f>VLOOKUP(E52,[1]!CodeIATA[#All],2,FALSE)</f>
        <v>0.64810000000000001</v>
      </c>
      <c r="G52"/>
    </row>
    <row r="53" spans="1:7" x14ac:dyDescent="0.25">
      <c r="A53" s="51" t="s">
        <v>935</v>
      </c>
      <c r="B53" s="53" t="s">
        <v>26</v>
      </c>
      <c r="C53" s="51" t="s">
        <v>64</v>
      </c>
      <c r="D53" s="53" t="s">
        <v>65</v>
      </c>
      <c r="E53" s="60" t="s">
        <v>932</v>
      </c>
      <c r="F53" s="59">
        <f>VLOOKUP(E53,[1]!CodeIATA[#All],2,FALSE)</f>
        <v>0.92749999999999999</v>
      </c>
      <c r="G53"/>
    </row>
    <row r="54" spans="1:7" x14ac:dyDescent="0.25">
      <c r="A54" s="63" t="s">
        <v>936</v>
      </c>
      <c r="B54" s="53" t="s">
        <v>26</v>
      </c>
      <c r="C54" s="53" t="s">
        <v>64</v>
      </c>
      <c r="D54" s="53" t="s">
        <v>65</v>
      </c>
      <c r="E54" s="60" t="s">
        <v>931</v>
      </c>
      <c r="F54" s="59">
        <f>VLOOKUP(E54,[1]!CodeIATA[#All],2,FALSE)</f>
        <v>0.64810000000000001</v>
      </c>
      <c r="G54"/>
    </row>
    <row r="55" spans="1:7" x14ac:dyDescent="0.25">
      <c r="A55" s="53" t="s">
        <v>72</v>
      </c>
      <c r="B55" s="53" t="s">
        <v>26</v>
      </c>
      <c r="C55" s="53" t="s">
        <v>64</v>
      </c>
      <c r="D55" s="53" t="s">
        <v>65</v>
      </c>
      <c r="E55" s="53" t="s">
        <v>932</v>
      </c>
      <c r="F55" s="59">
        <f>VLOOKUP(E55,[1]!CodeIATA[#All],2,FALSE)</f>
        <v>0.92749999999999999</v>
      </c>
      <c r="G55"/>
    </row>
    <row r="56" spans="1:7" x14ac:dyDescent="0.25">
      <c r="A56" s="60" t="s">
        <v>937</v>
      </c>
      <c r="B56" s="53" t="s">
        <v>26</v>
      </c>
      <c r="C56" s="53" t="s">
        <v>64</v>
      </c>
      <c r="D56" s="53" t="s">
        <v>65</v>
      </c>
      <c r="E56" s="60" t="s">
        <v>931</v>
      </c>
      <c r="F56" s="59">
        <f>VLOOKUP(E56,[1]!CodeIATA[#All],2,FALSE)</f>
        <v>0.64810000000000001</v>
      </c>
      <c r="G56"/>
    </row>
    <row r="57" spans="1:7" x14ac:dyDescent="0.25">
      <c r="A57" s="53" t="s">
        <v>73</v>
      </c>
      <c r="B57" s="53" t="s">
        <v>26</v>
      </c>
      <c r="C57" s="53" t="s">
        <v>64</v>
      </c>
      <c r="D57" s="53" t="s">
        <v>65</v>
      </c>
      <c r="E57" s="53" t="s">
        <v>931</v>
      </c>
      <c r="F57" s="59">
        <f>VLOOKUP(E57,[1]!CodeIATA[#All],2,FALSE)</f>
        <v>0.64810000000000001</v>
      </c>
      <c r="G57"/>
    </row>
    <row r="58" spans="1:7" x14ac:dyDescent="0.25">
      <c r="A58" s="53" t="s">
        <v>938</v>
      </c>
      <c r="B58" s="53" t="s">
        <v>26</v>
      </c>
      <c r="C58" s="53" t="s">
        <v>64</v>
      </c>
      <c r="D58" s="62" t="s">
        <v>65</v>
      </c>
      <c r="E58" s="53" t="s">
        <v>931</v>
      </c>
      <c r="F58" s="61">
        <f>VLOOKUP(E58,[1]!CodeIATA[#All],2,FALSE)</f>
        <v>0.64810000000000001</v>
      </c>
      <c r="G58"/>
    </row>
    <row r="59" spans="1:7" x14ac:dyDescent="0.25">
      <c r="A59" s="53" t="s">
        <v>74</v>
      </c>
      <c r="B59" s="53" t="s">
        <v>26</v>
      </c>
      <c r="C59" s="53" t="s">
        <v>64</v>
      </c>
      <c r="D59" s="53" t="s">
        <v>65</v>
      </c>
      <c r="E59" s="53" t="s">
        <v>932</v>
      </c>
      <c r="F59" s="59">
        <f>VLOOKUP(E59,[1]!CodeIATA[#All],2,FALSE)</f>
        <v>0.92749999999999999</v>
      </c>
      <c r="G59"/>
    </row>
    <row r="60" spans="1:7" x14ac:dyDescent="0.25">
      <c r="A60" s="53" t="s">
        <v>2064</v>
      </c>
      <c r="B60" s="53" t="s">
        <v>26</v>
      </c>
      <c r="C60" s="53" t="s">
        <v>64</v>
      </c>
      <c r="D60" s="53" t="s">
        <v>65</v>
      </c>
      <c r="E60" s="53" t="s">
        <v>932</v>
      </c>
      <c r="F60" s="61">
        <f>VLOOKUP(E60,[1]!CodeIATA[#All],2,FALSE)</f>
        <v>0.92749999999999999</v>
      </c>
      <c r="G60"/>
    </row>
    <row r="61" spans="1:7" x14ac:dyDescent="0.25">
      <c r="A61" s="53" t="s">
        <v>75</v>
      </c>
      <c r="B61" s="53" t="s">
        <v>26</v>
      </c>
      <c r="C61" s="53" t="s">
        <v>64</v>
      </c>
      <c r="D61" s="53" t="s">
        <v>65</v>
      </c>
      <c r="E61" s="53" t="s">
        <v>932</v>
      </c>
      <c r="F61" s="59">
        <f>VLOOKUP(E61,[1]!CodeIATA[#All],2,FALSE)</f>
        <v>0.92749999999999999</v>
      </c>
      <c r="G61"/>
    </row>
    <row r="62" spans="1:7" x14ac:dyDescent="0.25">
      <c r="A62" s="52" t="s">
        <v>939</v>
      </c>
      <c r="B62" s="53" t="s">
        <v>26</v>
      </c>
      <c r="C62" s="53" t="s">
        <v>64</v>
      </c>
      <c r="D62" s="53" t="s">
        <v>65</v>
      </c>
      <c r="E62" s="53" t="s">
        <v>931</v>
      </c>
      <c r="F62" s="61">
        <f>VLOOKUP(E62,[1]!CodeIATA[#All],2,FALSE)</f>
        <v>0.64810000000000001</v>
      </c>
      <c r="G62"/>
    </row>
    <row r="63" spans="1:7" x14ac:dyDescent="0.25">
      <c r="A63" s="53" t="s">
        <v>76</v>
      </c>
      <c r="B63" s="53" t="s">
        <v>26</v>
      </c>
      <c r="C63" s="53" t="s">
        <v>64</v>
      </c>
      <c r="D63" s="53" t="s">
        <v>65</v>
      </c>
      <c r="E63" s="53" t="s">
        <v>932</v>
      </c>
      <c r="F63" s="59">
        <f>VLOOKUP(E63,[1]!CodeIATA[#All],2,FALSE)</f>
        <v>0.92749999999999999</v>
      </c>
      <c r="G63"/>
    </row>
    <row r="64" spans="1:7" x14ac:dyDescent="0.25">
      <c r="A64" s="53" t="s">
        <v>2065</v>
      </c>
      <c r="B64" s="53" t="s">
        <v>26</v>
      </c>
      <c r="C64" s="53" t="s">
        <v>64</v>
      </c>
      <c r="D64" s="53" t="s">
        <v>65</v>
      </c>
      <c r="E64" s="53" t="s">
        <v>1605</v>
      </c>
      <c r="F64" s="59">
        <f>VLOOKUP(E64,[1]!CodeIATA[#All],2,FALSE)</f>
        <v>0.94079999999999997</v>
      </c>
      <c r="G64"/>
    </row>
    <row r="65" spans="1:7" x14ac:dyDescent="0.25">
      <c r="A65" s="53" t="s">
        <v>80</v>
      </c>
      <c r="B65" s="53" t="s">
        <v>77</v>
      </c>
      <c r="C65" s="53" t="s">
        <v>78</v>
      </c>
      <c r="D65" s="53" t="s">
        <v>79</v>
      </c>
      <c r="E65" s="53" t="s">
        <v>941</v>
      </c>
      <c r="F65" s="59">
        <f>VLOOKUP(E65,[1]!CodeIATA[#All],2,FALSE)</f>
        <v>1.2978000000000001</v>
      </c>
      <c r="G65"/>
    </row>
    <row r="66" spans="1:7" x14ac:dyDescent="0.25">
      <c r="A66" s="52" t="s">
        <v>980</v>
      </c>
      <c r="B66" s="53" t="s">
        <v>77</v>
      </c>
      <c r="C66" s="60" t="s">
        <v>81</v>
      </c>
      <c r="D66" s="53" t="s">
        <v>82</v>
      </c>
      <c r="E66" s="53" t="s">
        <v>981</v>
      </c>
      <c r="F66" s="61">
        <f>VLOOKUP(E66,[1]!CodeIATA[#All],2,FALSE)</f>
        <v>1.3652</v>
      </c>
      <c r="G66"/>
    </row>
    <row r="67" spans="1:7" x14ac:dyDescent="0.25">
      <c r="A67" s="53" t="s">
        <v>83</v>
      </c>
      <c r="B67" s="53" t="s">
        <v>77</v>
      </c>
      <c r="C67" s="60" t="s">
        <v>81</v>
      </c>
      <c r="D67" s="53" t="s">
        <v>82</v>
      </c>
      <c r="E67" s="53" t="s">
        <v>981</v>
      </c>
      <c r="F67" s="59">
        <f>VLOOKUP(E67,[1]!CodeIATA[#All],2,FALSE)</f>
        <v>1.3652</v>
      </c>
      <c r="G67"/>
    </row>
    <row r="68" spans="1:7" x14ac:dyDescent="0.25">
      <c r="A68" s="53" t="s">
        <v>919</v>
      </c>
      <c r="B68" s="53" t="s">
        <v>233</v>
      </c>
      <c r="C68" s="60" t="s">
        <v>917</v>
      </c>
      <c r="D68" s="53" t="s">
        <v>918</v>
      </c>
      <c r="E68" s="53" t="s">
        <v>920</v>
      </c>
      <c r="F68" s="59">
        <f>VLOOKUP(E68,[1]!CodeIATA[#All],2,FALSE)</f>
        <v>1.7741</v>
      </c>
      <c r="G68"/>
    </row>
    <row r="69" spans="1:7" x14ac:dyDescent="0.25">
      <c r="A69" s="53" t="s">
        <v>921</v>
      </c>
      <c r="B69" s="53" t="s">
        <v>233</v>
      </c>
      <c r="C69" s="60" t="s">
        <v>917</v>
      </c>
      <c r="D69" s="53" t="s">
        <v>918</v>
      </c>
      <c r="E69" s="53" t="s">
        <v>922</v>
      </c>
      <c r="F69" s="59">
        <f>VLOOKUP(E69,[1]!CodeIATA[#All],2,FALSE)</f>
        <v>1.5649999999999999</v>
      </c>
      <c r="G69"/>
    </row>
    <row r="70" spans="1:7" x14ac:dyDescent="0.25">
      <c r="A70" t="s">
        <v>923</v>
      </c>
      <c r="B70" s="53" t="s">
        <v>233</v>
      </c>
      <c r="C70" s="60" t="s">
        <v>917</v>
      </c>
      <c r="D70" s="53" t="s">
        <v>918</v>
      </c>
      <c r="E70" s="53" t="s">
        <v>924</v>
      </c>
      <c r="F70" s="59">
        <f>VLOOKUP(E70,[1]!CodeIATA[#All],2,FALSE)</f>
        <v>1.7695000000000001</v>
      </c>
      <c r="G70"/>
    </row>
    <row r="71" spans="1:7" x14ac:dyDescent="0.25">
      <c r="A71" s="54" t="s">
        <v>977</v>
      </c>
      <c r="B71" s="53" t="s">
        <v>26</v>
      </c>
      <c r="C71" s="60" t="s">
        <v>84</v>
      </c>
      <c r="D71" s="53" t="s">
        <v>85</v>
      </c>
      <c r="E71" s="53" t="s">
        <v>978</v>
      </c>
      <c r="F71" s="59">
        <f>VLOOKUP(E71,[1]!CodeIATA[#All],2,FALSE)</f>
        <v>1.0542</v>
      </c>
      <c r="G71"/>
    </row>
    <row r="72" spans="1:7" x14ac:dyDescent="0.25">
      <c r="A72" s="53" t="s">
        <v>86</v>
      </c>
      <c r="B72" s="53" t="s">
        <v>26</v>
      </c>
      <c r="C72" s="60" t="s">
        <v>84</v>
      </c>
      <c r="D72" s="53" t="s">
        <v>85</v>
      </c>
      <c r="E72" s="53" t="s">
        <v>979</v>
      </c>
      <c r="F72" s="59">
        <f>VLOOKUP(E72,[1]!CodeIATA[#All],2,FALSE)</f>
        <v>1.1034999999999999</v>
      </c>
      <c r="G72"/>
    </row>
    <row r="73" spans="1:7" x14ac:dyDescent="0.25">
      <c r="A73" s="53" t="s">
        <v>89</v>
      </c>
      <c r="B73" s="53" t="s">
        <v>26</v>
      </c>
      <c r="C73" s="60" t="s">
        <v>87</v>
      </c>
      <c r="D73" s="53" t="s">
        <v>88</v>
      </c>
      <c r="E73" s="53" t="s">
        <v>948</v>
      </c>
      <c r="F73" s="59">
        <f>VLOOKUP(E73,[1]!CodeIATA[#All],2,FALSE)</f>
        <v>1.117</v>
      </c>
      <c r="G73"/>
    </row>
    <row r="74" spans="1:7" x14ac:dyDescent="0.25">
      <c r="A74" s="53" t="s">
        <v>2066</v>
      </c>
      <c r="B74" s="53" t="s">
        <v>26</v>
      </c>
      <c r="C74" s="53" t="s">
        <v>2067</v>
      </c>
      <c r="D74" s="53" t="s">
        <v>2068</v>
      </c>
      <c r="E74" s="53" t="s">
        <v>2069</v>
      </c>
      <c r="F74" s="59">
        <f>VLOOKUP(E74,[1]!CodeIATA[#All],2,FALSE)</f>
        <v>1.2602</v>
      </c>
      <c r="G74"/>
    </row>
    <row r="75" spans="1:7" x14ac:dyDescent="0.25">
      <c r="A75" t="s">
        <v>92</v>
      </c>
      <c r="B75" s="53" t="s">
        <v>35</v>
      </c>
      <c r="C75" s="53" t="s">
        <v>90</v>
      </c>
      <c r="D75" s="53" t="s">
        <v>91</v>
      </c>
      <c r="E75" s="53" t="s">
        <v>940</v>
      </c>
      <c r="F75" s="59">
        <f>VLOOKUP(E75,[1]!CodeIATA[#All],2,FALSE)</f>
        <v>0.63600000000000001</v>
      </c>
      <c r="G75"/>
    </row>
    <row r="76" spans="1:7" x14ac:dyDescent="0.25">
      <c r="A76" t="s">
        <v>2070</v>
      </c>
      <c r="B76" s="53" t="s">
        <v>35</v>
      </c>
      <c r="C76" s="60" t="s">
        <v>93</v>
      </c>
      <c r="D76" s="53" t="s">
        <v>94</v>
      </c>
      <c r="E76" s="53" t="s">
        <v>942</v>
      </c>
      <c r="F76" s="59">
        <f>VLOOKUP(E76,[1]!CodeIATA[#All],2,FALSE)</f>
        <v>0.54220000000000002</v>
      </c>
      <c r="G76"/>
    </row>
    <row r="77" spans="1:7" x14ac:dyDescent="0.25">
      <c r="A77" s="53" t="s">
        <v>95</v>
      </c>
      <c r="B77" s="53" t="s">
        <v>35</v>
      </c>
      <c r="C77" s="60" t="s">
        <v>93</v>
      </c>
      <c r="D77" s="53" t="s">
        <v>94</v>
      </c>
      <c r="E77" s="53" t="s">
        <v>942</v>
      </c>
      <c r="F77" s="59">
        <f>VLOOKUP(E77,[1]!CodeIATA[#All],2,FALSE)</f>
        <v>0.54220000000000002</v>
      </c>
      <c r="G77"/>
    </row>
    <row r="78" spans="1:7" x14ac:dyDescent="0.25">
      <c r="A78" s="53" t="s">
        <v>98</v>
      </c>
      <c r="B78" s="53" t="s">
        <v>35</v>
      </c>
      <c r="C78" s="53" t="s">
        <v>96</v>
      </c>
      <c r="D78" s="53" t="s">
        <v>97</v>
      </c>
      <c r="E78" s="53" t="s">
        <v>947</v>
      </c>
      <c r="F78" s="59">
        <f>VLOOKUP(E78,[1]!CodeIATA[#All],2,FALSE)</f>
        <v>1.109</v>
      </c>
      <c r="G78"/>
    </row>
    <row r="79" spans="1:7" x14ac:dyDescent="0.25">
      <c r="A79" s="60" t="s">
        <v>953</v>
      </c>
      <c r="B79" s="53" t="s">
        <v>35</v>
      </c>
      <c r="C79" s="60" t="s">
        <v>99</v>
      </c>
      <c r="D79" s="53" t="s">
        <v>100</v>
      </c>
      <c r="E79" s="60" t="s">
        <v>954</v>
      </c>
      <c r="F79" s="59">
        <f>VLOOKUP(E79,[1]!CodeIATA[#All],2,FALSE)</f>
        <v>1.5840999999999998</v>
      </c>
      <c r="G79"/>
    </row>
    <row r="80" spans="1:7" x14ac:dyDescent="0.25">
      <c r="A80" s="60" t="s">
        <v>101</v>
      </c>
      <c r="B80" s="53" t="s">
        <v>35</v>
      </c>
      <c r="C80" s="60" t="s">
        <v>99</v>
      </c>
      <c r="D80" s="53" t="s">
        <v>100</v>
      </c>
      <c r="E80" s="60" t="s">
        <v>64</v>
      </c>
      <c r="F80" s="59">
        <f>VLOOKUP(E80,[1]!CodeIATA[#All],2,FALSE)</f>
        <v>1.4573</v>
      </c>
      <c r="G80"/>
    </row>
    <row r="81" spans="1:7" x14ac:dyDescent="0.25">
      <c r="A81" s="60" t="s">
        <v>102</v>
      </c>
      <c r="B81" s="53" t="s">
        <v>35</v>
      </c>
      <c r="C81" s="60" t="s">
        <v>99</v>
      </c>
      <c r="D81" s="53" t="s">
        <v>100</v>
      </c>
      <c r="E81" s="60" t="s">
        <v>955</v>
      </c>
      <c r="F81" s="59">
        <f>VLOOKUP(E81,[1]!CodeIATA[#All],2,FALSE)</f>
        <v>1.2209000000000001</v>
      </c>
      <c r="G81"/>
    </row>
    <row r="82" spans="1:7" x14ac:dyDescent="0.25">
      <c r="A82" s="53" t="s">
        <v>103</v>
      </c>
      <c r="B82" s="53" t="s">
        <v>35</v>
      </c>
      <c r="C82" s="60" t="s">
        <v>99</v>
      </c>
      <c r="D82" s="53" t="s">
        <v>100</v>
      </c>
      <c r="E82" s="53" t="s">
        <v>956</v>
      </c>
      <c r="F82" s="59">
        <f>VLOOKUP(E82,[1]!CodeIATA[#All],2,FALSE)</f>
        <v>1.2708999999999999</v>
      </c>
      <c r="G82"/>
    </row>
    <row r="83" spans="1:7" x14ac:dyDescent="0.25">
      <c r="A83" s="53" t="s">
        <v>2071</v>
      </c>
      <c r="B83" s="53" t="s">
        <v>35</v>
      </c>
      <c r="C83" s="60" t="s">
        <v>99</v>
      </c>
      <c r="D83" s="53" t="s">
        <v>100</v>
      </c>
      <c r="E83" s="53" t="s">
        <v>2072</v>
      </c>
      <c r="F83" s="59">
        <f>VLOOKUP(E83,[1]!CodeIATA[#All],2,FALSE)</f>
        <v>1.4797</v>
      </c>
      <c r="G83"/>
    </row>
    <row r="84" spans="1:7" x14ac:dyDescent="0.25">
      <c r="A84" s="60" t="s">
        <v>104</v>
      </c>
      <c r="B84" s="53" t="s">
        <v>35</v>
      </c>
      <c r="C84" s="60" t="s">
        <v>99</v>
      </c>
      <c r="D84" s="53" t="s">
        <v>100</v>
      </c>
      <c r="E84" s="60" t="s">
        <v>957</v>
      </c>
      <c r="F84" s="59">
        <f>VLOOKUP(E84,[1]!CodeIATA[#All],2,FALSE)</f>
        <v>1.2004999999999999</v>
      </c>
      <c r="G84"/>
    </row>
    <row r="85" spans="1:7" x14ac:dyDescent="0.25">
      <c r="A85" s="60" t="s">
        <v>105</v>
      </c>
      <c r="B85" s="53" t="s">
        <v>35</v>
      </c>
      <c r="C85" s="60" t="s">
        <v>99</v>
      </c>
      <c r="D85" s="53" t="s">
        <v>100</v>
      </c>
      <c r="E85" s="60" t="s">
        <v>958</v>
      </c>
      <c r="F85" s="59">
        <f>VLOOKUP(E85,[1]!CodeIATA[#All],2,FALSE)</f>
        <v>1.2165999999999999</v>
      </c>
      <c r="G85"/>
    </row>
    <row r="86" spans="1:7" x14ac:dyDescent="0.25">
      <c r="A86" s="52" t="s">
        <v>959</v>
      </c>
      <c r="B86" s="53" t="s">
        <v>35</v>
      </c>
      <c r="C86" s="60" t="s">
        <v>99</v>
      </c>
      <c r="D86" s="53" t="s">
        <v>100</v>
      </c>
      <c r="E86" s="53" t="s">
        <v>960</v>
      </c>
      <c r="F86" s="61">
        <f>VLOOKUP(E86,[1]!CodeIATA[#All],2,FALSE)</f>
        <v>1.4525999999999999</v>
      </c>
      <c r="G86"/>
    </row>
    <row r="87" spans="1:7" x14ac:dyDescent="0.25">
      <c r="A87" s="52" t="s">
        <v>2073</v>
      </c>
      <c r="B87" s="53" t="s">
        <v>35</v>
      </c>
      <c r="C87" s="60" t="s">
        <v>99</v>
      </c>
      <c r="D87" s="53" t="s">
        <v>100</v>
      </c>
      <c r="E87" s="53" t="s">
        <v>962</v>
      </c>
      <c r="F87" s="59">
        <f>VLOOKUP(E87,[1]!CodeIATA[#All],2,FALSE)</f>
        <v>1.2776000000000001</v>
      </c>
      <c r="G87"/>
    </row>
    <row r="88" spans="1:7" x14ac:dyDescent="0.25">
      <c r="A88" s="52" t="s">
        <v>961</v>
      </c>
      <c r="B88" s="53" t="s">
        <v>35</v>
      </c>
      <c r="C88" s="60" t="s">
        <v>99</v>
      </c>
      <c r="D88" s="53" t="s">
        <v>100</v>
      </c>
      <c r="E88" s="53" t="s">
        <v>962</v>
      </c>
      <c r="F88" s="61">
        <f>VLOOKUP(E88,[1]!CodeIATA[#All],2,FALSE)</f>
        <v>1.2776000000000001</v>
      </c>
      <c r="G88"/>
    </row>
    <row r="89" spans="1:7" x14ac:dyDescent="0.25">
      <c r="A89" s="52" t="s">
        <v>963</v>
      </c>
      <c r="B89" s="53" t="s">
        <v>35</v>
      </c>
      <c r="C89" s="60" t="s">
        <v>99</v>
      </c>
      <c r="D89" s="53" t="s">
        <v>100</v>
      </c>
      <c r="E89" s="53" t="s">
        <v>962</v>
      </c>
      <c r="F89" s="61">
        <f>VLOOKUP(E89,[1]!CodeIATA[#All],2,FALSE)</f>
        <v>1.2776000000000001</v>
      </c>
      <c r="G89"/>
    </row>
    <row r="90" spans="1:7" x14ac:dyDescent="0.25">
      <c r="A90" s="52" t="s">
        <v>2074</v>
      </c>
      <c r="B90" s="53" t="s">
        <v>35</v>
      </c>
      <c r="C90" s="60" t="s">
        <v>99</v>
      </c>
      <c r="D90" s="53" t="s">
        <v>100</v>
      </c>
      <c r="E90" s="53" t="s">
        <v>976</v>
      </c>
      <c r="F90" s="59">
        <f>VLOOKUP(E90,[1]!CodeIATA[#All],2,FALSE)</f>
        <v>1.101</v>
      </c>
      <c r="G90"/>
    </row>
    <row r="91" spans="1:7" x14ac:dyDescent="0.25">
      <c r="A91" s="52" t="s">
        <v>2075</v>
      </c>
      <c r="B91" s="53" t="s">
        <v>35</v>
      </c>
      <c r="C91" s="60" t="s">
        <v>99</v>
      </c>
      <c r="D91" s="53" t="s">
        <v>100</v>
      </c>
      <c r="E91" s="53" t="s">
        <v>2076</v>
      </c>
      <c r="F91" s="59">
        <f>VLOOKUP(E91,[1]!CodeIATA[#All],2,FALSE)</f>
        <v>1.1231</v>
      </c>
      <c r="G91"/>
    </row>
    <row r="92" spans="1:7" x14ac:dyDescent="0.25">
      <c r="A92" s="60" t="s">
        <v>106</v>
      </c>
      <c r="B92" s="53" t="s">
        <v>35</v>
      </c>
      <c r="C92" s="60" t="s">
        <v>99</v>
      </c>
      <c r="D92" s="53" t="s">
        <v>100</v>
      </c>
      <c r="E92" s="60" t="s">
        <v>964</v>
      </c>
      <c r="F92" s="59">
        <f>VLOOKUP(E92,[1]!CodeIATA[#All],2,FALSE)</f>
        <v>1.3078999999999998</v>
      </c>
      <c r="G92"/>
    </row>
    <row r="93" spans="1:7" x14ac:dyDescent="0.25">
      <c r="A93" s="52" t="s">
        <v>2077</v>
      </c>
      <c r="B93" s="53" t="s">
        <v>35</v>
      </c>
      <c r="C93" s="60" t="s">
        <v>99</v>
      </c>
      <c r="D93" s="53" t="s">
        <v>100</v>
      </c>
      <c r="E93" s="53" t="s">
        <v>2078</v>
      </c>
      <c r="F93" s="59">
        <f>VLOOKUP(E93,[1]!CodeIATA[#All],2,FALSE)</f>
        <v>1.4289000000000001</v>
      </c>
      <c r="G93"/>
    </row>
    <row r="94" spans="1:7" x14ac:dyDescent="0.25">
      <c r="A94" s="63" t="s">
        <v>965</v>
      </c>
      <c r="B94" s="53" t="s">
        <v>35</v>
      </c>
      <c r="C94" s="60" t="s">
        <v>99</v>
      </c>
      <c r="D94" s="53" t="s">
        <v>100</v>
      </c>
      <c r="E94" s="60" t="s">
        <v>954</v>
      </c>
      <c r="F94" s="59">
        <f>VLOOKUP(E94,[1]!CodeIATA[#All],2,FALSE)</f>
        <v>1.5840999999999998</v>
      </c>
      <c r="G94"/>
    </row>
    <row r="95" spans="1:7" x14ac:dyDescent="0.25">
      <c r="A95" s="52" t="s">
        <v>966</v>
      </c>
      <c r="B95" s="53" t="s">
        <v>35</v>
      </c>
      <c r="C95" s="60" t="s">
        <v>99</v>
      </c>
      <c r="D95" s="53" t="s">
        <v>100</v>
      </c>
      <c r="E95" s="53" t="s">
        <v>967</v>
      </c>
      <c r="F95" s="61">
        <f>VLOOKUP(E95,[1]!CodeIATA[#All],2,FALSE)</f>
        <v>1.3061</v>
      </c>
      <c r="G95"/>
    </row>
    <row r="96" spans="1:7" x14ac:dyDescent="0.25">
      <c r="A96" s="52" t="s">
        <v>2079</v>
      </c>
      <c r="B96" s="53" t="s">
        <v>35</v>
      </c>
      <c r="C96" s="60" t="s">
        <v>99</v>
      </c>
      <c r="D96" s="53" t="s">
        <v>100</v>
      </c>
      <c r="E96" s="53" t="s">
        <v>2080</v>
      </c>
      <c r="F96" s="59">
        <f>VLOOKUP(E96,[1]!CodeIATA[#All],2,FALSE)</f>
        <v>1.4696</v>
      </c>
      <c r="G96"/>
    </row>
    <row r="97" spans="1:7" x14ac:dyDescent="0.25">
      <c r="A97" s="60" t="s">
        <v>107</v>
      </c>
      <c r="B97" s="53" t="s">
        <v>35</v>
      </c>
      <c r="C97" s="60" t="s">
        <v>99</v>
      </c>
      <c r="D97" s="53" t="s">
        <v>100</v>
      </c>
      <c r="E97" s="60" t="s">
        <v>968</v>
      </c>
      <c r="F97" s="59">
        <f>VLOOKUP(E97,[1]!CodeIATA[#All],2,FALSE)</f>
        <v>1.2755000000000001</v>
      </c>
      <c r="G97"/>
    </row>
    <row r="98" spans="1:7" x14ac:dyDescent="0.25">
      <c r="A98" t="s">
        <v>108</v>
      </c>
      <c r="B98" s="53" t="s">
        <v>35</v>
      </c>
      <c r="C98" s="60" t="s">
        <v>99</v>
      </c>
      <c r="D98" s="53" t="s">
        <v>100</v>
      </c>
      <c r="E98" s="53" t="s">
        <v>969</v>
      </c>
      <c r="F98" s="59">
        <f>VLOOKUP(E98,[1]!CodeIATA[#All],2,FALSE)</f>
        <v>1.4291</v>
      </c>
      <c r="G98"/>
    </row>
    <row r="99" spans="1:7" x14ac:dyDescent="0.25">
      <c r="A99" t="s">
        <v>109</v>
      </c>
      <c r="B99" s="53" t="s">
        <v>35</v>
      </c>
      <c r="C99" s="60" t="s">
        <v>99</v>
      </c>
      <c r="D99" s="53" t="s">
        <v>100</v>
      </c>
      <c r="E99" s="53" t="s">
        <v>970</v>
      </c>
      <c r="F99" s="59">
        <f>VLOOKUP(E99,[1]!CodeIATA[#All],2,FALSE)</f>
        <v>1.2034</v>
      </c>
      <c r="G99"/>
    </row>
    <row r="100" spans="1:7" x14ac:dyDescent="0.25">
      <c r="A100" t="s">
        <v>110</v>
      </c>
      <c r="B100" s="53" t="s">
        <v>35</v>
      </c>
      <c r="C100" s="60" t="s">
        <v>99</v>
      </c>
      <c r="D100" s="53" t="s">
        <v>100</v>
      </c>
      <c r="E100" s="53" t="s">
        <v>971</v>
      </c>
      <c r="F100" s="59">
        <f>VLOOKUP(E100,[1]!CodeIATA[#All],2,FALSE)</f>
        <v>1.3411999999999999</v>
      </c>
      <c r="G100"/>
    </row>
    <row r="101" spans="1:7" x14ac:dyDescent="0.25">
      <c r="A101" s="64" t="s">
        <v>972</v>
      </c>
      <c r="B101" s="53" t="s">
        <v>35</v>
      </c>
      <c r="C101" s="60" t="s">
        <v>99</v>
      </c>
      <c r="D101" s="53" t="s">
        <v>100</v>
      </c>
      <c r="E101" s="53" t="s">
        <v>958</v>
      </c>
      <c r="F101" s="61">
        <f>VLOOKUP(E101,[1]!CodeIATA[#All],2,FALSE)</f>
        <v>1.2165999999999999</v>
      </c>
      <c r="G101"/>
    </row>
    <row r="102" spans="1:7" x14ac:dyDescent="0.25">
      <c r="A102" s="64" t="s">
        <v>973</v>
      </c>
      <c r="B102" s="53" t="s">
        <v>35</v>
      </c>
      <c r="C102" s="60" t="s">
        <v>99</v>
      </c>
      <c r="D102" s="53" t="s">
        <v>100</v>
      </c>
      <c r="E102" s="53" t="s">
        <v>968</v>
      </c>
      <c r="F102" s="61">
        <f>VLOOKUP(E102,[1]!CodeIATA[#All],2,FALSE)</f>
        <v>1.2755000000000001</v>
      </c>
      <c r="G102"/>
    </row>
    <row r="103" spans="1:7" x14ac:dyDescent="0.25">
      <c r="A103" s="64" t="s">
        <v>974</v>
      </c>
      <c r="B103" s="53" t="s">
        <v>35</v>
      </c>
      <c r="C103" s="60" t="s">
        <v>99</v>
      </c>
      <c r="D103" s="53" t="s">
        <v>100</v>
      </c>
      <c r="E103" s="53" t="s">
        <v>975</v>
      </c>
      <c r="F103" s="61">
        <f>VLOOKUP(E103,[1]!CodeIATA[#All],2,FALSE)</f>
        <v>1.4475</v>
      </c>
      <c r="G103"/>
    </row>
    <row r="104" spans="1:7" x14ac:dyDescent="0.25">
      <c r="A104" t="s">
        <v>111</v>
      </c>
      <c r="B104" s="53" t="s">
        <v>35</v>
      </c>
      <c r="C104" s="60" t="s">
        <v>99</v>
      </c>
      <c r="D104" s="53" t="s">
        <v>100</v>
      </c>
      <c r="E104" s="53" t="s">
        <v>976</v>
      </c>
      <c r="F104" s="59">
        <f>VLOOKUP(E104,[1]!CodeIATA[#All],2,FALSE)</f>
        <v>1.101</v>
      </c>
      <c r="G104"/>
    </row>
    <row r="105" spans="1:7" x14ac:dyDescent="0.25">
      <c r="A105" s="64" t="s">
        <v>2081</v>
      </c>
      <c r="B105" s="53" t="s">
        <v>35</v>
      </c>
      <c r="C105" s="60" t="s">
        <v>99</v>
      </c>
      <c r="D105" s="53" t="s">
        <v>100</v>
      </c>
      <c r="E105" s="53" t="s">
        <v>976</v>
      </c>
      <c r="F105" s="59">
        <f>VLOOKUP(E105,[1]!CodeIATA[#All],2,FALSE)</f>
        <v>1.101</v>
      </c>
      <c r="G105"/>
    </row>
    <row r="106" spans="1:7" x14ac:dyDescent="0.25">
      <c r="A106" s="64" t="s">
        <v>927</v>
      </c>
      <c r="B106" s="53" t="s">
        <v>35</v>
      </c>
      <c r="C106" s="52" t="s">
        <v>925</v>
      </c>
      <c r="D106" s="53" t="s">
        <v>926</v>
      </c>
      <c r="E106" s="53" t="s">
        <v>928</v>
      </c>
      <c r="F106" s="61">
        <f>VLOOKUP(E106,[1]!CodeIATA[#All],2,FALSE)</f>
        <v>0.75980000000000003</v>
      </c>
      <c r="G106"/>
    </row>
    <row r="107" spans="1:7" x14ac:dyDescent="0.25">
      <c r="A107" s="54" t="s">
        <v>951</v>
      </c>
      <c r="B107" s="53" t="s">
        <v>77</v>
      </c>
      <c r="C107" s="51" t="s">
        <v>949</v>
      </c>
      <c r="D107" s="53" t="s">
        <v>950</v>
      </c>
      <c r="E107" s="53" t="s">
        <v>952</v>
      </c>
      <c r="F107" s="59">
        <f>VLOOKUP(E107,[1]!CodeIATA[#All],2,FALSE)</f>
        <v>2.0568999999999997</v>
      </c>
      <c r="G107"/>
    </row>
    <row r="108" spans="1:7" x14ac:dyDescent="0.25">
      <c r="A108" t="s">
        <v>2082</v>
      </c>
      <c r="B108" s="53" t="s">
        <v>77</v>
      </c>
      <c r="C108" s="53" t="s">
        <v>2083</v>
      </c>
      <c r="D108" s="53" t="s">
        <v>2084</v>
      </c>
      <c r="E108" s="53" t="s">
        <v>2085</v>
      </c>
      <c r="F108" s="59">
        <f>VLOOKUP(E108,[1]!CodeIATA[#All],2,FALSE)</f>
        <v>2.1760999999999999</v>
      </c>
      <c r="G108"/>
    </row>
    <row r="109" spans="1:7" x14ac:dyDescent="0.25">
      <c r="A109" t="s">
        <v>2086</v>
      </c>
      <c r="B109" s="53" t="s">
        <v>35</v>
      </c>
      <c r="C109" s="60" t="s">
        <v>112</v>
      </c>
      <c r="D109" s="53" t="s">
        <v>140</v>
      </c>
      <c r="E109" s="53" t="s">
        <v>2087</v>
      </c>
      <c r="F109" s="59">
        <f>VLOOKUP(E109,[1]!CodeIATA[#All],2,FALSE)</f>
        <v>0.41139999999999999</v>
      </c>
      <c r="G109"/>
    </row>
    <row r="110" spans="1:7" x14ac:dyDescent="0.25">
      <c r="A110" t="s">
        <v>2088</v>
      </c>
      <c r="B110" s="53" t="s">
        <v>35</v>
      </c>
      <c r="C110" s="60" t="s">
        <v>112</v>
      </c>
      <c r="D110" s="53" t="s">
        <v>118</v>
      </c>
      <c r="E110" s="53" t="s">
        <v>1005</v>
      </c>
      <c r="F110" s="59">
        <f>VLOOKUP(E110,[1]!CodeIATA[#All],2,FALSE)</f>
        <v>0.26169999999999999</v>
      </c>
      <c r="G110"/>
    </row>
    <row r="111" spans="1:7" x14ac:dyDescent="0.25">
      <c r="A111" t="s">
        <v>2089</v>
      </c>
      <c r="B111" s="53" t="s">
        <v>35</v>
      </c>
      <c r="C111" s="63" t="s">
        <v>112</v>
      </c>
      <c r="D111" s="62" t="s">
        <v>113</v>
      </c>
      <c r="E111" s="53" t="s">
        <v>1114</v>
      </c>
      <c r="F111" s="59">
        <f>VLOOKUP(E111,[1]!CodeIATA[#All],2,FALSE)</f>
        <v>0.26040000000000002</v>
      </c>
      <c r="G111"/>
    </row>
    <row r="112" spans="1:7" x14ac:dyDescent="0.25">
      <c r="A112" s="53" t="s">
        <v>2090</v>
      </c>
      <c r="B112" s="62" t="s">
        <v>35</v>
      </c>
      <c r="C112" s="65" t="s">
        <v>112</v>
      </c>
      <c r="D112" s="62" t="s">
        <v>1030</v>
      </c>
      <c r="E112" s="53" t="s">
        <v>1034</v>
      </c>
      <c r="F112" s="59">
        <f>VLOOKUP(E112,[1]!CodeIATA[#All],2,FALSE)</f>
        <v>0.78349999999999997</v>
      </c>
      <c r="G112"/>
    </row>
    <row r="113" spans="1:7" x14ac:dyDescent="0.25">
      <c r="A113" s="54" t="s">
        <v>1033</v>
      </c>
      <c r="B113" s="53" t="s">
        <v>35</v>
      </c>
      <c r="C113" s="53" t="s">
        <v>112</v>
      </c>
      <c r="D113" s="62" t="s">
        <v>1030</v>
      </c>
      <c r="E113" s="53" t="s">
        <v>1034</v>
      </c>
      <c r="F113" s="59">
        <f>VLOOKUP(E113,[1]!CodeIATA[#All],2,FALSE)</f>
        <v>0.78349999999999997</v>
      </c>
      <c r="G113"/>
    </row>
    <row r="114" spans="1:7" x14ac:dyDescent="0.25">
      <c r="A114" s="53" t="s">
        <v>114</v>
      </c>
      <c r="B114" s="53" t="s">
        <v>35</v>
      </c>
      <c r="C114" s="53" t="s">
        <v>112</v>
      </c>
      <c r="D114" s="53" t="s">
        <v>113</v>
      </c>
      <c r="E114" s="53" t="s">
        <v>1102</v>
      </c>
      <c r="F114" s="59">
        <f>VLOOKUP(E114,[1]!CodeIATA[#All],2,FALSE)</f>
        <v>0.6411</v>
      </c>
      <c r="G114"/>
    </row>
    <row r="115" spans="1:7" x14ac:dyDescent="0.25">
      <c r="A115" t="s">
        <v>1079</v>
      </c>
      <c r="B115" s="62" t="s">
        <v>35</v>
      </c>
      <c r="C115" s="65" t="s">
        <v>112</v>
      </c>
      <c r="D115" s="62" t="s">
        <v>115</v>
      </c>
      <c r="E115" s="53" t="s">
        <v>1080</v>
      </c>
      <c r="F115" s="61">
        <f>VLOOKUP(E115,[1]!CodeIATA[#All],2,FALSE)</f>
        <v>0.1983</v>
      </c>
      <c r="G115"/>
    </row>
    <row r="116" spans="1:7" x14ac:dyDescent="0.25">
      <c r="A116" s="52" t="s">
        <v>2091</v>
      </c>
      <c r="B116" s="53" t="s">
        <v>35</v>
      </c>
      <c r="C116" s="53" t="s">
        <v>112</v>
      </c>
      <c r="D116" s="53" t="s">
        <v>115</v>
      </c>
      <c r="E116" s="53" t="s">
        <v>1009</v>
      </c>
      <c r="F116" s="59">
        <f>VLOOKUP(E116,[1]!CodeIATA[#All],2,FALSE)</f>
        <v>0.1613</v>
      </c>
      <c r="G116"/>
    </row>
    <row r="117" spans="1:7" x14ac:dyDescent="0.25">
      <c r="A117" s="52" t="s">
        <v>2092</v>
      </c>
      <c r="B117" s="53" t="s">
        <v>35</v>
      </c>
      <c r="C117" s="53" t="s">
        <v>112</v>
      </c>
      <c r="D117" s="53" t="s">
        <v>144</v>
      </c>
      <c r="E117" s="53" t="s">
        <v>1054</v>
      </c>
      <c r="F117" s="59">
        <f>VLOOKUP(E117,[1]!CodeIATA[#All],2,FALSE)</f>
        <v>0.28360000000000002</v>
      </c>
      <c r="G117"/>
    </row>
    <row r="118" spans="1:7" x14ac:dyDescent="0.25">
      <c r="A118" s="53" t="s">
        <v>2093</v>
      </c>
      <c r="B118" s="53" t="s">
        <v>35</v>
      </c>
      <c r="C118" s="53" t="s">
        <v>112</v>
      </c>
      <c r="D118" s="53" t="s">
        <v>126</v>
      </c>
      <c r="E118" s="53" t="s">
        <v>2094</v>
      </c>
      <c r="F118" s="61">
        <f>VLOOKUP(E118,[1]!CodeIATA[#All],2,FALSE)</f>
        <v>0.72040000000000004</v>
      </c>
      <c r="G118"/>
    </row>
    <row r="119" spans="1:7" x14ac:dyDescent="0.25">
      <c r="A119" s="53" t="s">
        <v>1103</v>
      </c>
      <c r="B119" s="53" t="s">
        <v>35</v>
      </c>
      <c r="C119" s="53" t="s">
        <v>112</v>
      </c>
      <c r="D119" s="62" t="s">
        <v>113</v>
      </c>
      <c r="E119" s="53" t="s">
        <v>1104</v>
      </c>
      <c r="F119" s="61">
        <f>VLOOKUP(E119,[1]!CodeIATA[#All],2,FALSE)</f>
        <v>0.51380000000000003</v>
      </c>
      <c r="G119"/>
    </row>
    <row r="120" spans="1:7" x14ac:dyDescent="0.25">
      <c r="A120" s="53" t="s">
        <v>1081</v>
      </c>
      <c r="B120" s="53" t="s">
        <v>35</v>
      </c>
      <c r="C120" s="53" t="s">
        <v>112</v>
      </c>
      <c r="D120" s="53" t="s">
        <v>115</v>
      </c>
      <c r="E120" s="53" t="s">
        <v>1082</v>
      </c>
      <c r="F120" s="59">
        <f>VLOOKUP(E120,[1]!CodeIATA[#All],2,FALSE)</f>
        <v>6.1400000000000003E-2</v>
      </c>
      <c r="G120"/>
    </row>
    <row r="121" spans="1:7" x14ac:dyDescent="0.25">
      <c r="A121" s="60" t="s">
        <v>1083</v>
      </c>
      <c r="B121" s="53" t="s">
        <v>35</v>
      </c>
      <c r="C121" s="53" t="s">
        <v>112</v>
      </c>
      <c r="D121" s="53" t="s">
        <v>115</v>
      </c>
      <c r="E121" s="60" t="s">
        <v>1084</v>
      </c>
      <c r="F121" s="59">
        <f>VLOOKUP(E121,[1]!CodeIATA[#All],2,FALSE)</f>
        <v>0.32650000000000001</v>
      </c>
      <c r="G121"/>
    </row>
    <row r="122" spans="1:7" x14ac:dyDescent="0.25">
      <c r="A122" s="53" t="s">
        <v>116</v>
      </c>
      <c r="B122" s="53" t="s">
        <v>35</v>
      </c>
      <c r="C122" s="53" t="s">
        <v>112</v>
      </c>
      <c r="D122" s="53" t="s">
        <v>115</v>
      </c>
      <c r="E122" s="53" t="s">
        <v>1085</v>
      </c>
      <c r="F122" s="59">
        <f>VLOOKUP(E122,[1]!CodeIATA[#All],2,FALSE)</f>
        <v>0.25590000000000002</v>
      </c>
      <c r="G122"/>
    </row>
    <row r="123" spans="1:7" x14ac:dyDescent="0.25">
      <c r="A123" s="60" t="s">
        <v>117</v>
      </c>
      <c r="B123" s="53" t="s">
        <v>35</v>
      </c>
      <c r="C123" s="53" t="s">
        <v>112</v>
      </c>
      <c r="D123" s="53" t="s">
        <v>115</v>
      </c>
      <c r="E123" s="60" t="s">
        <v>995</v>
      </c>
      <c r="F123" s="59">
        <f>VLOOKUP(E123,[1]!CodeIATA[#All],2,FALSE)</f>
        <v>0.36770000000000003</v>
      </c>
      <c r="G123"/>
    </row>
    <row r="124" spans="1:7" x14ac:dyDescent="0.25">
      <c r="A124" s="62" t="s">
        <v>1020</v>
      </c>
      <c r="B124" s="62" t="s">
        <v>35</v>
      </c>
      <c r="C124" s="66" t="s">
        <v>112</v>
      </c>
      <c r="D124" s="62" t="s">
        <v>122</v>
      </c>
      <c r="E124" s="53" t="s">
        <v>993</v>
      </c>
      <c r="F124" s="59">
        <f>VLOOKUP(E124,[1]!CodeIATA[#All],2,FALSE)</f>
        <v>0.57499999999999996</v>
      </c>
      <c r="G124"/>
    </row>
    <row r="125" spans="1:7" x14ac:dyDescent="0.25">
      <c r="A125" s="53" t="s">
        <v>119</v>
      </c>
      <c r="B125" s="53" t="s">
        <v>35</v>
      </c>
      <c r="C125" s="53" t="s">
        <v>112</v>
      </c>
      <c r="D125" s="53" t="s">
        <v>118</v>
      </c>
      <c r="E125" s="53" t="s">
        <v>1005</v>
      </c>
      <c r="F125" s="59">
        <f>VLOOKUP(E125,[1]!CodeIATA[#All],2,FALSE)</f>
        <v>0.26169999999999999</v>
      </c>
      <c r="G125"/>
    </row>
    <row r="126" spans="1:7" x14ac:dyDescent="0.25">
      <c r="A126" s="53" t="s">
        <v>2095</v>
      </c>
      <c r="B126" s="53" t="s">
        <v>35</v>
      </c>
      <c r="C126" s="53" t="s">
        <v>112</v>
      </c>
      <c r="D126" s="53" t="s">
        <v>2096</v>
      </c>
      <c r="E126" s="53" t="s">
        <v>1016</v>
      </c>
      <c r="F126" s="59">
        <f>VLOOKUP(E126,[1]!CodeIATA[#All],2,FALSE)</f>
        <v>0.81850000000000001</v>
      </c>
      <c r="G126"/>
    </row>
    <row r="127" spans="1:7" x14ac:dyDescent="0.25">
      <c r="A127" s="53" t="s">
        <v>120</v>
      </c>
      <c r="B127" s="53" t="s">
        <v>35</v>
      </c>
      <c r="C127" s="53" t="s">
        <v>112</v>
      </c>
      <c r="D127" s="53" t="s">
        <v>115</v>
      </c>
      <c r="E127" s="53" t="s">
        <v>1086</v>
      </c>
      <c r="F127" s="59">
        <f>VLOOKUP(E127,[1]!CodeIATA[#All],2,FALSE)</f>
        <v>0.59820000000000007</v>
      </c>
      <c r="G127"/>
    </row>
    <row r="128" spans="1:7" x14ac:dyDescent="0.25">
      <c r="A128" s="53" t="s">
        <v>1105</v>
      </c>
      <c r="B128" s="53" t="s">
        <v>35</v>
      </c>
      <c r="C128" s="53" t="s">
        <v>112</v>
      </c>
      <c r="D128" s="62" t="s">
        <v>113</v>
      </c>
      <c r="E128" s="53" t="s">
        <v>1106</v>
      </c>
      <c r="F128" s="61">
        <f>VLOOKUP(E128,[1]!CodeIATA[#All],2,FALSE)</f>
        <v>0.51390000000000002</v>
      </c>
      <c r="G128"/>
    </row>
    <row r="129" spans="1:7" x14ac:dyDescent="0.25">
      <c r="A129" s="53" t="s">
        <v>2097</v>
      </c>
      <c r="B129" s="53" t="s">
        <v>35</v>
      </c>
      <c r="C129" s="53" t="s">
        <v>112</v>
      </c>
      <c r="D129" s="53" t="s">
        <v>140</v>
      </c>
      <c r="E129" s="53" t="s">
        <v>2087</v>
      </c>
      <c r="F129" s="59">
        <f>VLOOKUP(E129,[1]!CodeIATA[#All],2,FALSE)</f>
        <v>0.41139999999999999</v>
      </c>
      <c r="G129"/>
    </row>
    <row r="130" spans="1:7" x14ac:dyDescent="0.25">
      <c r="A130" s="53" t="s">
        <v>1040</v>
      </c>
      <c r="B130" s="62" t="s">
        <v>35</v>
      </c>
      <c r="C130" s="65" t="s">
        <v>112</v>
      </c>
      <c r="D130" s="62" t="s">
        <v>131</v>
      </c>
      <c r="E130" s="53" t="s">
        <v>1041</v>
      </c>
      <c r="F130" s="61">
        <f>VLOOKUP(E130,[1]!CodeIATA[#All],2,FALSE)</f>
        <v>0.83589999999999998</v>
      </c>
      <c r="G130"/>
    </row>
    <row r="131" spans="1:7" x14ac:dyDescent="0.25">
      <c r="A131" s="53" t="s">
        <v>2098</v>
      </c>
      <c r="B131" s="53" t="s">
        <v>35</v>
      </c>
      <c r="C131" s="53" t="s">
        <v>112</v>
      </c>
      <c r="D131" s="53" t="s">
        <v>124</v>
      </c>
      <c r="E131" s="53" t="s">
        <v>1066</v>
      </c>
      <c r="F131" s="61">
        <f>VLOOKUP(E131,[1]!CodeIATA[#All],2,FALSE)</f>
        <v>0.2097</v>
      </c>
      <c r="G131"/>
    </row>
    <row r="132" spans="1:7" x14ac:dyDescent="0.25">
      <c r="A132" t="s">
        <v>121</v>
      </c>
      <c r="B132" s="53" t="s">
        <v>35</v>
      </c>
      <c r="C132" s="53" t="s">
        <v>112</v>
      </c>
      <c r="D132" s="62" t="s">
        <v>1030</v>
      </c>
      <c r="E132" s="53" t="s">
        <v>1013</v>
      </c>
      <c r="F132" s="59">
        <f>VLOOKUP(E132,[1]!CodeIATA[#All],2,FALSE)</f>
        <v>0.69940000000000002</v>
      </c>
      <c r="G132"/>
    </row>
    <row r="133" spans="1:7" x14ac:dyDescent="0.25">
      <c r="A133" t="s">
        <v>2099</v>
      </c>
      <c r="B133" s="53" t="s">
        <v>35</v>
      </c>
      <c r="C133" s="53" t="s">
        <v>112</v>
      </c>
      <c r="D133" s="53" t="s">
        <v>126</v>
      </c>
      <c r="E133" s="53" t="s">
        <v>1058</v>
      </c>
      <c r="F133" s="59">
        <f>VLOOKUP(E133,[1]!CodeIATA[#All],2,FALSE)</f>
        <v>0.7258</v>
      </c>
      <c r="G133"/>
    </row>
    <row r="134" spans="1:7" x14ac:dyDescent="0.25">
      <c r="A134" t="s">
        <v>123</v>
      </c>
      <c r="B134" s="53" t="s">
        <v>35</v>
      </c>
      <c r="C134" s="53" t="s">
        <v>112</v>
      </c>
      <c r="D134" s="53" t="s">
        <v>122</v>
      </c>
      <c r="E134" s="53" t="s">
        <v>993</v>
      </c>
      <c r="F134" s="59">
        <f>VLOOKUP(E134,[1]!CodeIATA[#All],2,FALSE)</f>
        <v>0.57499999999999996</v>
      </c>
      <c r="G134"/>
    </row>
    <row r="135" spans="1:7" x14ac:dyDescent="0.25">
      <c r="A135" s="62" t="s">
        <v>1055</v>
      </c>
      <c r="B135" s="62" t="s">
        <v>35</v>
      </c>
      <c r="C135" s="66" t="s">
        <v>112</v>
      </c>
      <c r="D135" s="62" t="s">
        <v>126</v>
      </c>
      <c r="E135" s="53" t="s">
        <v>1056</v>
      </c>
      <c r="F135" s="59">
        <f>VLOOKUP(E135,[1]!CodeIATA[#All],2,FALSE)</f>
        <v>1.1531</v>
      </c>
      <c r="G135"/>
    </row>
    <row r="136" spans="1:7" x14ac:dyDescent="0.25">
      <c r="A136" s="62" t="s">
        <v>1021</v>
      </c>
      <c r="B136" s="62" t="s">
        <v>35</v>
      </c>
      <c r="C136" s="66" t="s">
        <v>112</v>
      </c>
      <c r="D136" s="62" t="s">
        <v>122</v>
      </c>
      <c r="E136" s="53" t="s">
        <v>993</v>
      </c>
      <c r="F136" s="59">
        <f>VLOOKUP(E136,[1]!CodeIATA[#All],2,FALSE)</f>
        <v>0.57499999999999996</v>
      </c>
      <c r="G136"/>
    </row>
    <row r="137" spans="1:7" x14ac:dyDescent="0.25">
      <c r="A137" s="53" t="s">
        <v>2100</v>
      </c>
      <c r="B137" s="53" t="s">
        <v>35</v>
      </c>
      <c r="C137" s="60" t="s">
        <v>112</v>
      </c>
      <c r="D137" s="53" t="s">
        <v>115</v>
      </c>
      <c r="E137" s="53" t="s">
        <v>1092</v>
      </c>
      <c r="F137" s="59">
        <f>VLOOKUP(E137,[1]!CodeIATA[#All],2,FALSE)</f>
        <v>0.29949999999999999</v>
      </c>
      <c r="G137"/>
    </row>
    <row r="138" spans="1:7" x14ac:dyDescent="0.25">
      <c r="A138" s="53" t="s">
        <v>2101</v>
      </c>
      <c r="B138" s="53" t="s">
        <v>35</v>
      </c>
      <c r="C138" s="53" t="s">
        <v>112</v>
      </c>
      <c r="D138" s="53" t="s">
        <v>115</v>
      </c>
      <c r="E138" s="67" t="s">
        <v>989</v>
      </c>
      <c r="F138" s="59">
        <f>VLOOKUP(E138,[1]!CodeIATA[#All],2,FALSE)</f>
        <v>0.1086</v>
      </c>
      <c r="G138"/>
    </row>
    <row r="139" spans="1:7" x14ac:dyDescent="0.25">
      <c r="A139" s="60" t="s">
        <v>127</v>
      </c>
      <c r="B139" s="53" t="s">
        <v>35</v>
      </c>
      <c r="C139" s="53" t="s">
        <v>112</v>
      </c>
      <c r="D139" s="53" t="s">
        <v>126</v>
      </c>
      <c r="E139" s="60" t="s">
        <v>1057</v>
      </c>
      <c r="F139" s="59">
        <f>VLOOKUP(E139,[1]!CodeIATA[#All],2,FALSE)</f>
        <v>0.68300000000000005</v>
      </c>
      <c r="G139"/>
    </row>
    <row r="140" spans="1:7" x14ac:dyDescent="0.25">
      <c r="A140" s="52" t="s">
        <v>1022</v>
      </c>
      <c r="B140" s="53" t="s">
        <v>35</v>
      </c>
      <c r="C140" s="53" t="s">
        <v>112</v>
      </c>
      <c r="D140" s="62" t="s">
        <v>122</v>
      </c>
      <c r="E140" s="53" t="s">
        <v>993</v>
      </c>
      <c r="F140" s="61">
        <f>VLOOKUP(E140,[1]!CodeIATA[#All],2,FALSE)</f>
        <v>0.57499999999999996</v>
      </c>
      <c r="G140"/>
    </row>
    <row r="141" spans="1:7" x14ac:dyDescent="0.25">
      <c r="A141" s="53" t="s">
        <v>129</v>
      </c>
      <c r="B141" s="53" t="s">
        <v>35</v>
      </c>
      <c r="C141" s="53" t="s">
        <v>112</v>
      </c>
      <c r="D141" s="53" t="s">
        <v>128</v>
      </c>
      <c r="E141" s="53" t="s">
        <v>1078</v>
      </c>
      <c r="F141" s="59">
        <f>VLOOKUP(E141,[1]!CodeIATA[#All],2,FALSE)</f>
        <v>0.2571</v>
      </c>
      <c r="G141"/>
    </row>
    <row r="142" spans="1:7" x14ac:dyDescent="0.25">
      <c r="A142" t="s">
        <v>2102</v>
      </c>
      <c r="B142" s="53" t="s">
        <v>35</v>
      </c>
      <c r="C142" s="53" t="s">
        <v>112</v>
      </c>
      <c r="D142" s="53" t="s">
        <v>124</v>
      </c>
      <c r="E142" s="53" t="s">
        <v>1018</v>
      </c>
      <c r="F142" s="61">
        <f>VLOOKUP(E142,[1]!CodeIATA[#All],2,FALSE)</f>
        <v>0.29020000000000001</v>
      </c>
      <c r="G142"/>
    </row>
    <row r="143" spans="1:7" x14ac:dyDescent="0.25">
      <c r="A143" t="s">
        <v>130</v>
      </c>
      <c r="B143" s="53" t="s">
        <v>35</v>
      </c>
      <c r="C143" s="53" t="s">
        <v>112</v>
      </c>
      <c r="D143" s="53" t="s">
        <v>115</v>
      </c>
      <c r="E143" s="53" t="s">
        <v>1087</v>
      </c>
      <c r="F143" s="59">
        <f>VLOOKUP(E143,[1]!CodeIATA[#All],2,FALSE)</f>
        <v>0.17150000000000001</v>
      </c>
      <c r="G143"/>
    </row>
    <row r="144" spans="1:7" x14ac:dyDescent="0.25">
      <c r="A144" s="64" t="s">
        <v>1088</v>
      </c>
      <c r="B144" s="53" t="s">
        <v>35</v>
      </c>
      <c r="C144" s="53" t="s">
        <v>112</v>
      </c>
      <c r="D144" s="53" t="s">
        <v>115</v>
      </c>
      <c r="E144" s="53" t="s">
        <v>1082</v>
      </c>
      <c r="F144" s="61">
        <f>VLOOKUP(E144,[1]!CodeIATA[#All],2,FALSE)</f>
        <v>6.1400000000000003E-2</v>
      </c>
      <c r="G144"/>
    </row>
    <row r="145" spans="1:7" x14ac:dyDescent="0.25">
      <c r="A145" s="52" t="s">
        <v>1035</v>
      </c>
      <c r="B145" s="53" t="s">
        <v>35</v>
      </c>
      <c r="C145" s="53" t="s">
        <v>112</v>
      </c>
      <c r="D145" s="62" t="s">
        <v>1030</v>
      </c>
      <c r="E145" s="53" t="s">
        <v>1034</v>
      </c>
      <c r="F145" s="61">
        <f>VLOOKUP(E145,[1]!CodeIATA[#All],2,FALSE)</f>
        <v>0.78349999999999997</v>
      </c>
      <c r="G145"/>
    </row>
    <row r="146" spans="1:7" x14ac:dyDescent="0.25">
      <c r="A146" s="53" t="s">
        <v>2103</v>
      </c>
      <c r="B146" s="53" t="s">
        <v>35</v>
      </c>
      <c r="C146" s="53" t="s">
        <v>112</v>
      </c>
      <c r="D146" s="62" t="s">
        <v>113</v>
      </c>
      <c r="E146" s="53" t="s">
        <v>2104</v>
      </c>
      <c r="F146" s="59">
        <f>VLOOKUP(E146,[1]!CodeIATA[#All],2,FALSE)</f>
        <v>0.40250000000000002</v>
      </c>
      <c r="G146"/>
    </row>
    <row r="147" spans="1:7" x14ac:dyDescent="0.25">
      <c r="A147" s="60" t="s">
        <v>132</v>
      </c>
      <c r="B147" s="53" t="s">
        <v>35</v>
      </c>
      <c r="C147" s="53" t="s">
        <v>112</v>
      </c>
      <c r="D147" s="53" t="s">
        <v>131</v>
      </c>
      <c r="E147" s="60" t="s">
        <v>1042</v>
      </c>
      <c r="F147" s="59">
        <f>VLOOKUP(E147,[1]!CodeIATA[#All],2,FALSE)</f>
        <v>0.75280000000000002</v>
      </c>
      <c r="G147"/>
    </row>
    <row r="148" spans="1:7" x14ac:dyDescent="0.25">
      <c r="A148" s="53" t="s">
        <v>133</v>
      </c>
      <c r="B148" s="53" t="s">
        <v>35</v>
      </c>
      <c r="C148" s="53" t="s">
        <v>112</v>
      </c>
      <c r="D148" s="53" t="s">
        <v>126</v>
      </c>
      <c r="E148" s="53" t="s">
        <v>1058</v>
      </c>
      <c r="F148" s="59">
        <f>VLOOKUP(E148,[1]!CodeIATA[#All],2,FALSE)</f>
        <v>0.7258</v>
      </c>
      <c r="G148"/>
    </row>
    <row r="149" spans="1:7" x14ac:dyDescent="0.25">
      <c r="A149" s="53" t="s">
        <v>1023</v>
      </c>
      <c r="B149" s="53" t="s">
        <v>35</v>
      </c>
      <c r="C149" s="53" t="s">
        <v>112</v>
      </c>
      <c r="D149" s="62" t="s">
        <v>122</v>
      </c>
      <c r="E149" s="53" t="s">
        <v>1024</v>
      </c>
      <c r="F149" s="61">
        <f>VLOOKUP(E149,[1]!CodeIATA[#All],2,FALSE)</f>
        <v>0.73870000000000002</v>
      </c>
      <c r="G149"/>
    </row>
    <row r="150" spans="1:7" x14ac:dyDescent="0.25">
      <c r="A150" s="53" t="s">
        <v>2105</v>
      </c>
      <c r="B150" s="53" t="s">
        <v>35</v>
      </c>
      <c r="C150" s="53" t="s">
        <v>112</v>
      </c>
      <c r="D150" s="62" t="s">
        <v>1030</v>
      </c>
      <c r="E150" s="53" t="s">
        <v>2106</v>
      </c>
      <c r="F150" s="59">
        <f>VLOOKUP(E150,[1]!CodeIATA[#All],2,FALSE)</f>
        <v>0.8518</v>
      </c>
      <c r="G150"/>
    </row>
    <row r="151" spans="1:7" x14ac:dyDescent="0.25">
      <c r="A151" s="53" t="s">
        <v>2107</v>
      </c>
      <c r="B151" s="53" t="s">
        <v>35</v>
      </c>
      <c r="C151" s="53" t="s">
        <v>112</v>
      </c>
      <c r="D151" s="53" t="s">
        <v>140</v>
      </c>
      <c r="E151" s="53" t="s">
        <v>2087</v>
      </c>
      <c r="F151" s="59">
        <f>VLOOKUP(E151,[1]!CodeIATA[#All],2,FALSE)</f>
        <v>0.41139999999999999</v>
      </c>
      <c r="G151"/>
    </row>
    <row r="152" spans="1:7" x14ac:dyDescent="0.25">
      <c r="A152" s="53" t="s">
        <v>2108</v>
      </c>
      <c r="B152" s="53" t="s">
        <v>35</v>
      </c>
      <c r="C152" s="53" t="s">
        <v>112</v>
      </c>
      <c r="D152" s="53" t="s">
        <v>124</v>
      </c>
      <c r="E152" s="53" t="s">
        <v>2109</v>
      </c>
      <c r="F152" s="59">
        <f>VLOOKUP(E152,[1]!CodeIATA[#All],2,FALSE)</f>
        <v>0.64459999999999995</v>
      </c>
      <c r="G152"/>
    </row>
    <row r="153" spans="1:7" x14ac:dyDescent="0.25">
      <c r="A153" s="62" t="s">
        <v>986</v>
      </c>
      <c r="B153" s="62" t="s">
        <v>35</v>
      </c>
      <c r="C153" s="65" t="s">
        <v>112</v>
      </c>
      <c r="D153" s="62" t="s">
        <v>210</v>
      </c>
      <c r="E153" s="53" t="s">
        <v>987</v>
      </c>
      <c r="F153" s="59">
        <f>VLOOKUP(E153,[1]!CodeIATA[#All],2,FALSE)</f>
        <v>1.0342</v>
      </c>
      <c r="G153"/>
    </row>
    <row r="154" spans="1:7" x14ac:dyDescent="0.25">
      <c r="A154" t="s">
        <v>2110</v>
      </c>
      <c r="B154" s="53" t="s">
        <v>35</v>
      </c>
      <c r="C154" s="53" t="s">
        <v>112</v>
      </c>
      <c r="D154" s="53" t="s">
        <v>124</v>
      </c>
      <c r="E154" s="53" t="s">
        <v>2111</v>
      </c>
      <c r="F154" s="59">
        <f>VLOOKUP(E154,[1]!CodeIATA[#All],2,FALSE)</f>
        <v>0.53320000000000001</v>
      </c>
      <c r="G154"/>
    </row>
    <row r="155" spans="1:7" x14ac:dyDescent="0.25">
      <c r="A155" s="53" t="s">
        <v>2112</v>
      </c>
      <c r="B155" s="53" t="s">
        <v>35</v>
      </c>
      <c r="C155" s="53" t="s">
        <v>112</v>
      </c>
      <c r="D155" s="62" t="s">
        <v>113</v>
      </c>
      <c r="E155" s="53" t="s">
        <v>2113</v>
      </c>
      <c r="F155" s="59">
        <f>VLOOKUP(E155,[1]!CodeIATA[#All],2,FALSE)</f>
        <v>0.432</v>
      </c>
      <c r="G155"/>
    </row>
    <row r="156" spans="1:7" x14ac:dyDescent="0.25">
      <c r="A156" s="53" t="s">
        <v>134</v>
      </c>
      <c r="B156" s="53" t="s">
        <v>35</v>
      </c>
      <c r="C156" s="53" t="s">
        <v>112</v>
      </c>
      <c r="D156" s="53" t="s">
        <v>122</v>
      </c>
      <c r="E156" s="53" t="s">
        <v>1026</v>
      </c>
      <c r="F156" s="59">
        <f>VLOOKUP(E156,[1]!CodeIATA[#All],2,FALSE)</f>
        <v>0.57699999999999996</v>
      </c>
      <c r="G156"/>
    </row>
    <row r="157" spans="1:7" x14ac:dyDescent="0.25">
      <c r="A157" s="62" t="s">
        <v>2114</v>
      </c>
      <c r="B157" s="53" t="s">
        <v>35</v>
      </c>
      <c r="C157" s="53" t="s">
        <v>112</v>
      </c>
      <c r="D157" s="53" t="s">
        <v>126</v>
      </c>
      <c r="E157" s="53" t="s">
        <v>991</v>
      </c>
      <c r="F157" s="59">
        <f>VLOOKUP(E157,[1]!CodeIATA[#All],2,FALSE)</f>
        <v>0.84319999999999995</v>
      </c>
      <c r="G157"/>
    </row>
    <row r="158" spans="1:7" x14ac:dyDescent="0.25">
      <c r="A158" s="53" t="s">
        <v>2115</v>
      </c>
      <c r="B158" s="53" t="s">
        <v>35</v>
      </c>
      <c r="C158" s="53" t="s">
        <v>112</v>
      </c>
      <c r="D158" s="53" t="s">
        <v>115</v>
      </c>
      <c r="E158" s="53" t="s">
        <v>1092</v>
      </c>
      <c r="F158" s="59">
        <f>VLOOKUP(E158,[1]!CodeIATA[#All],2,FALSE)</f>
        <v>0.29949999999999999</v>
      </c>
      <c r="G158"/>
    </row>
    <row r="159" spans="1:7" x14ac:dyDescent="0.25">
      <c r="A159" s="60" t="s">
        <v>135</v>
      </c>
      <c r="B159" s="53" t="s">
        <v>35</v>
      </c>
      <c r="C159" s="53" t="s">
        <v>112</v>
      </c>
      <c r="D159" s="53" t="s">
        <v>115</v>
      </c>
      <c r="E159" s="60" t="s">
        <v>1053</v>
      </c>
      <c r="F159" s="59">
        <f>VLOOKUP(E159,[1]!CodeIATA[#All],2,FALSE)</f>
        <v>0.28110000000000002</v>
      </c>
      <c r="G159"/>
    </row>
    <row r="160" spans="1:7" x14ac:dyDescent="0.25">
      <c r="A160" s="60" t="s">
        <v>136</v>
      </c>
      <c r="B160" s="53" t="s">
        <v>35</v>
      </c>
      <c r="C160" s="53" t="s">
        <v>112</v>
      </c>
      <c r="D160" s="53" t="s">
        <v>122</v>
      </c>
      <c r="E160" s="60" t="s">
        <v>999</v>
      </c>
      <c r="F160" s="59">
        <f>VLOOKUP(E160,[1]!CodeIATA[#All],2,FALSE)</f>
        <v>0.622</v>
      </c>
      <c r="G160"/>
    </row>
    <row r="161" spans="1:7" x14ac:dyDescent="0.25">
      <c r="A161" s="60" t="s">
        <v>2116</v>
      </c>
      <c r="B161" s="53" t="s">
        <v>35</v>
      </c>
      <c r="C161" s="53" t="s">
        <v>112</v>
      </c>
      <c r="D161" s="53" t="s">
        <v>118</v>
      </c>
      <c r="E161" s="60" t="s">
        <v>1043</v>
      </c>
      <c r="F161" s="59">
        <f>VLOOKUP(E161,[1]!CodeIATA[#All],2,FALSE)</f>
        <v>0.22450000000000001</v>
      </c>
      <c r="G161"/>
    </row>
    <row r="162" spans="1:7" x14ac:dyDescent="0.25">
      <c r="A162" s="60" t="s">
        <v>137</v>
      </c>
      <c r="B162" s="53" t="s">
        <v>35</v>
      </c>
      <c r="C162" s="53" t="s">
        <v>112</v>
      </c>
      <c r="D162" s="53" t="s">
        <v>118</v>
      </c>
      <c r="E162" s="60" t="s">
        <v>1043</v>
      </c>
      <c r="F162" s="59">
        <f>VLOOKUP(E162,[1]!CodeIATA[#All],2,FALSE)</f>
        <v>0.22450000000000001</v>
      </c>
      <c r="G162"/>
    </row>
    <row r="163" spans="1:7" x14ac:dyDescent="0.25">
      <c r="A163" t="s">
        <v>138</v>
      </c>
      <c r="B163" s="53" t="s">
        <v>35</v>
      </c>
      <c r="C163" s="53" t="s">
        <v>112</v>
      </c>
      <c r="D163" s="53" t="s">
        <v>115</v>
      </c>
      <c r="E163" s="53" t="s">
        <v>1089</v>
      </c>
      <c r="F163" s="59">
        <f>VLOOKUP(E163,[1]!CodeIATA[#All],2,FALSE)</f>
        <v>0.1696</v>
      </c>
      <c r="G163"/>
    </row>
    <row r="164" spans="1:7" x14ac:dyDescent="0.25">
      <c r="A164" t="s">
        <v>139</v>
      </c>
      <c r="B164" s="53" t="s">
        <v>35</v>
      </c>
      <c r="C164" s="53" t="s">
        <v>112</v>
      </c>
      <c r="D164" s="53" t="s">
        <v>115</v>
      </c>
      <c r="E164" s="53" t="s">
        <v>1074</v>
      </c>
      <c r="F164" s="59">
        <f>VLOOKUP(E164,[1]!CodeIATA[#All],2,FALSE)</f>
        <v>0.1206</v>
      </c>
      <c r="G164"/>
    </row>
    <row r="165" spans="1:7" x14ac:dyDescent="0.25">
      <c r="A165" t="s">
        <v>1046</v>
      </c>
      <c r="B165" s="53" t="s">
        <v>35</v>
      </c>
      <c r="C165" s="53" t="s">
        <v>112</v>
      </c>
      <c r="D165" s="53" t="s">
        <v>140</v>
      </c>
      <c r="E165" s="53" t="s">
        <v>1047</v>
      </c>
      <c r="F165" s="59">
        <f>VLOOKUP(E165,[1]!CodeIATA[#All],2,FALSE)</f>
        <v>0.45450000000000002</v>
      </c>
      <c r="G165"/>
    </row>
    <row r="166" spans="1:7" x14ac:dyDescent="0.25">
      <c r="A166" s="64" t="s">
        <v>988</v>
      </c>
      <c r="B166" s="53" t="s">
        <v>35</v>
      </c>
      <c r="C166" s="53" t="s">
        <v>112</v>
      </c>
      <c r="D166" s="53" t="s">
        <v>210</v>
      </c>
      <c r="E166" s="53" t="s">
        <v>989</v>
      </c>
      <c r="F166" s="61">
        <f>VLOOKUP(E166,[1]!CodeIATA[#All],2,FALSE)</f>
        <v>0.1086</v>
      </c>
      <c r="G166"/>
    </row>
    <row r="167" spans="1:7" x14ac:dyDescent="0.25">
      <c r="A167" s="63" t="s">
        <v>141</v>
      </c>
      <c r="B167" s="53" t="s">
        <v>35</v>
      </c>
      <c r="C167" s="53" t="s">
        <v>112</v>
      </c>
      <c r="D167" s="53" t="s">
        <v>122</v>
      </c>
      <c r="E167" s="60" t="s">
        <v>1026</v>
      </c>
      <c r="F167" s="59">
        <f>VLOOKUP(E167,[1]!CodeIATA[#All],2,FALSE)</f>
        <v>0.57699999999999996</v>
      </c>
      <c r="G167"/>
    </row>
    <row r="168" spans="1:7" x14ac:dyDescent="0.25">
      <c r="A168" s="53" t="s">
        <v>142</v>
      </c>
      <c r="B168" s="53" t="s">
        <v>35</v>
      </c>
      <c r="C168" s="53" t="s">
        <v>112</v>
      </c>
      <c r="D168" s="53" t="s">
        <v>122</v>
      </c>
      <c r="E168" s="53" t="s">
        <v>1027</v>
      </c>
      <c r="F168" s="59">
        <f>VLOOKUP(E168,[1]!CodeIATA[#All],2,FALSE)</f>
        <v>0.71089999999999998</v>
      </c>
      <c r="G168"/>
    </row>
    <row r="169" spans="1:7" x14ac:dyDescent="0.25">
      <c r="A169" s="60" t="s">
        <v>143</v>
      </c>
      <c r="B169" s="53" t="s">
        <v>35</v>
      </c>
      <c r="C169" s="53" t="s">
        <v>112</v>
      </c>
      <c r="D169" s="53" t="s">
        <v>124</v>
      </c>
      <c r="E169" s="60" t="s">
        <v>1065</v>
      </c>
      <c r="F169" s="59">
        <f>VLOOKUP(E169,[1]!CodeIATA[#All],2,FALSE)</f>
        <v>0.18720000000000001</v>
      </c>
      <c r="G169"/>
    </row>
    <row r="170" spans="1:7" x14ac:dyDescent="0.25">
      <c r="A170" s="53" t="s">
        <v>145</v>
      </c>
      <c r="B170" s="53" t="s">
        <v>35</v>
      </c>
      <c r="C170" s="53" t="s">
        <v>112</v>
      </c>
      <c r="D170" s="53" t="s">
        <v>144</v>
      </c>
      <c r="E170" s="53" t="s">
        <v>1054</v>
      </c>
      <c r="F170" s="59">
        <f>VLOOKUP(E170,[1]!CodeIATA[#All],2,FALSE)</f>
        <v>0.28360000000000002</v>
      </c>
      <c r="G170"/>
    </row>
    <row r="171" spans="1:7" x14ac:dyDescent="0.25">
      <c r="A171" s="53" t="s">
        <v>146</v>
      </c>
      <c r="B171" s="53" t="s">
        <v>35</v>
      </c>
      <c r="C171" s="53" t="s">
        <v>112</v>
      </c>
      <c r="D171" s="53" t="s">
        <v>124</v>
      </c>
      <c r="E171" s="53" t="s">
        <v>1066</v>
      </c>
      <c r="F171" s="59">
        <f>VLOOKUP(E171,[1]!CodeIATA[#All],2,FALSE)</f>
        <v>0.2097</v>
      </c>
      <c r="G171"/>
    </row>
    <row r="172" spans="1:7" x14ac:dyDescent="0.25">
      <c r="A172" s="52" t="s">
        <v>1090</v>
      </c>
      <c r="B172" s="53" t="s">
        <v>35</v>
      </c>
      <c r="C172" s="53" t="s">
        <v>112</v>
      </c>
      <c r="D172" s="53" t="s">
        <v>115</v>
      </c>
      <c r="E172" s="53" t="s">
        <v>1009</v>
      </c>
      <c r="F172" s="61">
        <f>VLOOKUP(E172,[1]!CodeIATA[#All],2,FALSE)</f>
        <v>0.1613</v>
      </c>
      <c r="G172"/>
    </row>
    <row r="173" spans="1:7" x14ac:dyDescent="0.25">
      <c r="A173" s="53" t="s">
        <v>2117</v>
      </c>
      <c r="B173" s="53" t="s">
        <v>35</v>
      </c>
      <c r="C173" s="53" t="s">
        <v>112</v>
      </c>
      <c r="D173" s="53" t="s">
        <v>115</v>
      </c>
      <c r="E173" s="53" t="s">
        <v>1092</v>
      </c>
      <c r="F173" s="59">
        <f>VLOOKUP(E173,[1]!CodeIATA[#All],2,FALSE)</f>
        <v>0.29949999999999999</v>
      </c>
      <c r="G173"/>
    </row>
    <row r="174" spans="1:7" x14ac:dyDescent="0.25">
      <c r="A174" s="53" t="s">
        <v>2118</v>
      </c>
      <c r="B174" s="53" t="s">
        <v>35</v>
      </c>
      <c r="C174" s="53" t="s">
        <v>112</v>
      </c>
      <c r="D174" s="53" t="s">
        <v>115</v>
      </c>
      <c r="E174" s="53" t="s">
        <v>1009</v>
      </c>
      <c r="F174" s="59">
        <f>VLOOKUP(E174,[1]!CodeIATA[#All],2,FALSE)</f>
        <v>0.1613</v>
      </c>
      <c r="G174"/>
    </row>
    <row r="175" spans="1:7" x14ac:dyDescent="0.25">
      <c r="A175" s="53" t="s">
        <v>2119</v>
      </c>
      <c r="B175" s="53" t="s">
        <v>35</v>
      </c>
      <c r="C175" s="53" t="s">
        <v>112</v>
      </c>
      <c r="D175" s="53" t="s">
        <v>126</v>
      </c>
      <c r="E175" s="53" t="s">
        <v>1058</v>
      </c>
      <c r="F175" s="59">
        <f>VLOOKUP(E175,[1]!CodeIATA[#All],2,FALSE)</f>
        <v>0.7258</v>
      </c>
      <c r="G175"/>
    </row>
    <row r="176" spans="1:7" x14ac:dyDescent="0.25">
      <c r="A176" s="52" t="s">
        <v>1091</v>
      </c>
      <c r="B176" s="53" t="s">
        <v>35</v>
      </c>
      <c r="C176" s="53" t="s">
        <v>112</v>
      </c>
      <c r="D176" s="53" t="s">
        <v>115</v>
      </c>
      <c r="E176" s="53" t="s">
        <v>1009</v>
      </c>
      <c r="F176" s="61">
        <f>VLOOKUP(E176,[1]!CodeIATA[#All],2,FALSE)</f>
        <v>0.1613</v>
      </c>
      <c r="G176"/>
    </row>
    <row r="177" spans="1:7" x14ac:dyDescent="0.25">
      <c r="A177" s="53" t="s">
        <v>2120</v>
      </c>
      <c r="B177" s="53" t="s">
        <v>35</v>
      </c>
      <c r="C177" s="53" t="s">
        <v>112</v>
      </c>
      <c r="D177" s="53" t="s">
        <v>126</v>
      </c>
      <c r="E177" s="53" t="s">
        <v>1058</v>
      </c>
      <c r="F177" s="61">
        <f>VLOOKUP(E177,[1]!CodeIATA[#All],2,FALSE)</f>
        <v>0.7258</v>
      </c>
      <c r="G177"/>
    </row>
    <row r="178" spans="1:7" x14ac:dyDescent="0.25">
      <c r="A178" s="53" t="s">
        <v>1059</v>
      </c>
      <c r="B178" s="53" t="s">
        <v>35</v>
      </c>
      <c r="C178" s="53" t="s">
        <v>112</v>
      </c>
      <c r="D178" s="53" t="s">
        <v>126</v>
      </c>
      <c r="E178" s="53" t="s">
        <v>1058</v>
      </c>
      <c r="F178" s="59">
        <f>VLOOKUP(E178,[1]!CodeIATA[#All],2,FALSE)</f>
        <v>0.7258</v>
      </c>
      <c r="G178"/>
    </row>
    <row r="179" spans="1:7" x14ac:dyDescent="0.25">
      <c r="A179" s="52" t="s">
        <v>990</v>
      </c>
      <c r="B179" s="53" t="s">
        <v>35</v>
      </c>
      <c r="C179" s="53" t="s">
        <v>112</v>
      </c>
      <c r="D179" s="53" t="s">
        <v>210</v>
      </c>
      <c r="E179" s="53" t="s">
        <v>991</v>
      </c>
      <c r="F179" s="61">
        <f>VLOOKUP(E179,[1]!CodeIATA[#All],2,FALSE)</f>
        <v>0.84319999999999995</v>
      </c>
      <c r="G179"/>
    </row>
    <row r="180" spans="1:7" x14ac:dyDescent="0.25">
      <c r="A180" s="60" t="s">
        <v>147</v>
      </c>
      <c r="B180" s="53" t="s">
        <v>35</v>
      </c>
      <c r="C180" s="53" t="s">
        <v>112</v>
      </c>
      <c r="D180" s="53" t="s">
        <v>126</v>
      </c>
      <c r="E180" s="60" t="s">
        <v>991</v>
      </c>
      <c r="F180" s="59">
        <f>VLOOKUP(E180,[1]!CodeIATA[#All],2,FALSE)</f>
        <v>0.84319999999999995</v>
      </c>
      <c r="G180"/>
    </row>
    <row r="181" spans="1:7" x14ac:dyDescent="0.25">
      <c r="A181" s="53" t="s">
        <v>148</v>
      </c>
      <c r="B181" s="53" t="s">
        <v>35</v>
      </c>
      <c r="C181" s="53" t="s">
        <v>112</v>
      </c>
      <c r="D181" s="53" t="s">
        <v>115</v>
      </c>
      <c r="E181" s="53" t="s">
        <v>1092</v>
      </c>
      <c r="F181" s="59">
        <f>VLOOKUP(E181,[1]!CodeIATA[#All],2,FALSE)</f>
        <v>0.29949999999999999</v>
      </c>
      <c r="G181"/>
    </row>
    <row r="182" spans="1:7" x14ac:dyDescent="0.25">
      <c r="A182" s="53" t="s">
        <v>2121</v>
      </c>
      <c r="B182" s="53" t="s">
        <v>35</v>
      </c>
      <c r="C182" s="53" t="s">
        <v>112</v>
      </c>
      <c r="D182" s="53" t="s">
        <v>115</v>
      </c>
      <c r="E182" s="53" t="s">
        <v>1092</v>
      </c>
      <c r="F182" s="59">
        <f>VLOOKUP(E182,[1]!CodeIATA[#All],2,FALSE)</f>
        <v>0.29949999999999999</v>
      </c>
      <c r="G182"/>
    </row>
    <row r="183" spans="1:7" x14ac:dyDescent="0.25">
      <c r="A183" t="s">
        <v>149</v>
      </c>
      <c r="B183" s="53" t="s">
        <v>35</v>
      </c>
      <c r="C183" s="53" t="s">
        <v>112</v>
      </c>
      <c r="D183" s="53" t="s">
        <v>113</v>
      </c>
      <c r="E183" s="53" t="s">
        <v>1106</v>
      </c>
      <c r="F183" s="59">
        <f>VLOOKUP(E183,[1]!CodeIATA[#All],2,FALSE)</f>
        <v>0.51390000000000002</v>
      </c>
      <c r="G183"/>
    </row>
    <row r="184" spans="1:7" x14ac:dyDescent="0.25">
      <c r="A184" t="s">
        <v>151</v>
      </c>
      <c r="B184" s="53" t="s">
        <v>35</v>
      </c>
      <c r="C184" s="53" t="s">
        <v>112</v>
      </c>
      <c r="D184" s="53" t="s">
        <v>150</v>
      </c>
      <c r="E184" s="53" t="s">
        <v>1127</v>
      </c>
      <c r="F184" s="59">
        <f>VLOOKUP(E184,[1]!CodeIATA[#All],2,FALSE)</f>
        <v>1.0671999999999999</v>
      </c>
      <c r="G184"/>
    </row>
    <row r="185" spans="1:7" x14ac:dyDescent="0.25">
      <c r="A185" t="s">
        <v>152</v>
      </c>
      <c r="B185" s="53" t="s">
        <v>35</v>
      </c>
      <c r="C185" s="53" t="s">
        <v>112</v>
      </c>
      <c r="D185" s="62" t="s">
        <v>113</v>
      </c>
      <c r="E185" s="53" t="s">
        <v>1060</v>
      </c>
      <c r="F185" s="59">
        <f>VLOOKUP(E185,[1]!CodeIATA[#All],2,FALSE)</f>
        <v>0.60640000000000005</v>
      </c>
      <c r="G185"/>
    </row>
    <row r="186" spans="1:7" x14ac:dyDescent="0.25">
      <c r="A186" t="s">
        <v>1107</v>
      </c>
      <c r="B186" s="53" t="s">
        <v>35</v>
      </c>
      <c r="C186" s="53" t="s">
        <v>112</v>
      </c>
      <c r="D186" s="62" t="s">
        <v>113</v>
      </c>
      <c r="E186" s="53" t="s">
        <v>1108</v>
      </c>
      <c r="F186" s="61">
        <f>VLOOKUP(E186,[1]!CodeIATA[#All],2,FALSE)</f>
        <v>0.71859999999999991</v>
      </c>
      <c r="G186"/>
    </row>
    <row r="187" spans="1:7" x14ac:dyDescent="0.25">
      <c r="A187" t="s">
        <v>153</v>
      </c>
      <c r="B187" s="53" t="s">
        <v>35</v>
      </c>
      <c r="C187" s="53" t="s">
        <v>112</v>
      </c>
      <c r="D187" s="62" t="s">
        <v>1030</v>
      </c>
      <c r="E187" s="53" t="s">
        <v>1036</v>
      </c>
      <c r="F187" s="59">
        <f>VLOOKUP(E187,[1]!CodeIATA[#All],2,FALSE)</f>
        <v>0.63580000000000003</v>
      </c>
      <c r="G187"/>
    </row>
    <row r="188" spans="1:7" x14ac:dyDescent="0.25">
      <c r="A188" s="64" t="s">
        <v>992</v>
      </c>
      <c r="B188" s="53" t="s">
        <v>35</v>
      </c>
      <c r="C188" s="53" t="s">
        <v>112</v>
      </c>
      <c r="D188" s="53" t="s">
        <v>210</v>
      </c>
      <c r="E188" s="53" t="s">
        <v>993</v>
      </c>
      <c r="F188" s="61">
        <f>VLOOKUP(E188,[1]!CodeIATA[#All],2,FALSE)</f>
        <v>0.57499999999999996</v>
      </c>
      <c r="G188"/>
    </row>
    <row r="189" spans="1:7" x14ac:dyDescent="0.25">
      <c r="A189" t="s">
        <v>154</v>
      </c>
      <c r="B189" s="53" t="s">
        <v>35</v>
      </c>
      <c r="C189" s="53" t="s">
        <v>112</v>
      </c>
      <c r="D189" s="53" t="s">
        <v>113</v>
      </c>
      <c r="E189" s="53" t="s">
        <v>1109</v>
      </c>
      <c r="F189" s="59">
        <f>VLOOKUP(E189,[1]!CodeIATA[#All],2,FALSE)</f>
        <v>0.52470000000000006</v>
      </c>
      <c r="G189"/>
    </row>
    <row r="190" spans="1:7" x14ac:dyDescent="0.25">
      <c r="A190" s="53" t="s">
        <v>155</v>
      </c>
      <c r="B190" s="53" t="s">
        <v>35</v>
      </c>
      <c r="C190" s="53" t="s">
        <v>112</v>
      </c>
      <c r="D190" s="53" t="s">
        <v>113</v>
      </c>
      <c r="E190" s="53" t="s">
        <v>1110</v>
      </c>
      <c r="F190" s="59">
        <f>VLOOKUP(E190,[1]!CodeIATA[#All],2,FALSE)</f>
        <v>0.59660000000000002</v>
      </c>
      <c r="G190"/>
    </row>
    <row r="191" spans="1:7" x14ac:dyDescent="0.25">
      <c r="A191" s="53" t="s">
        <v>1111</v>
      </c>
      <c r="B191" s="53" t="s">
        <v>35</v>
      </c>
      <c r="C191" s="53" t="s">
        <v>112</v>
      </c>
      <c r="D191" s="62" t="s">
        <v>113</v>
      </c>
      <c r="E191" s="53" t="s">
        <v>1112</v>
      </c>
      <c r="F191" s="61">
        <f>VLOOKUP(E191,[1]!CodeIATA[#All],2,FALSE)</f>
        <v>0.46899999999999997</v>
      </c>
      <c r="G191"/>
    </row>
    <row r="192" spans="1:7" x14ac:dyDescent="0.25">
      <c r="A192" s="53" t="s">
        <v>156</v>
      </c>
      <c r="B192" s="53" t="s">
        <v>35</v>
      </c>
      <c r="C192" s="53" t="s">
        <v>112</v>
      </c>
      <c r="D192" s="62" t="s">
        <v>1030</v>
      </c>
      <c r="E192" s="53" t="s">
        <v>1037</v>
      </c>
      <c r="F192" s="59">
        <f>VLOOKUP(E192,[1]!CodeIATA[#All],2,FALSE)</f>
        <v>0.6512</v>
      </c>
      <c r="G192"/>
    </row>
    <row r="193" spans="1:7" x14ac:dyDescent="0.25">
      <c r="A193" s="53" t="s">
        <v>157</v>
      </c>
      <c r="B193" s="53" t="s">
        <v>35</v>
      </c>
      <c r="C193" s="53" t="s">
        <v>112</v>
      </c>
      <c r="D193" s="53" t="s">
        <v>124</v>
      </c>
      <c r="E193" s="53" t="s">
        <v>1067</v>
      </c>
      <c r="F193" s="59">
        <f>VLOOKUP(E193,[1]!CodeIATA[#All],2,FALSE)</f>
        <v>0.52300000000000002</v>
      </c>
      <c r="G193"/>
    </row>
    <row r="194" spans="1:7" x14ac:dyDescent="0.25">
      <c r="A194" s="60" t="s">
        <v>158</v>
      </c>
      <c r="B194" s="53" t="s">
        <v>35</v>
      </c>
      <c r="C194" s="53" t="s">
        <v>112</v>
      </c>
      <c r="D194" s="53" t="s">
        <v>124</v>
      </c>
      <c r="E194" s="60" t="s">
        <v>1068</v>
      </c>
      <c r="F194" s="59">
        <f>VLOOKUP(E194,[1]!CodeIATA[#All],2,FALSE)</f>
        <v>0.65039999999999998</v>
      </c>
      <c r="G194"/>
    </row>
    <row r="195" spans="1:7" x14ac:dyDescent="0.25">
      <c r="A195" s="60" t="s">
        <v>159</v>
      </c>
      <c r="B195" s="53" t="s">
        <v>35</v>
      </c>
      <c r="C195" s="53" t="s">
        <v>112</v>
      </c>
      <c r="D195" s="53" t="s">
        <v>124</v>
      </c>
      <c r="E195" s="60" t="s">
        <v>1069</v>
      </c>
      <c r="F195" s="59">
        <f>VLOOKUP(E195,[1]!CodeIATA[#All],2,FALSE)</f>
        <v>0.28110000000000002</v>
      </c>
      <c r="G195"/>
    </row>
    <row r="196" spans="1:7" x14ac:dyDescent="0.25">
      <c r="A196" s="53" t="s">
        <v>160</v>
      </c>
      <c r="B196" s="53" t="s">
        <v>35</v>
      </c>
      <c r="C196" s="53" t="s">
        <v>112</v>
      </c>
      <c r="D196" s="53" t="s">
        <v>124</v>
      </c>
      <c r="E196" s="53" t="s">
        <v>1070</v>
      </c>
      <c r="F196" s="59">
        <f>VLOOKUP(E196,[1]!CodeIATA[#All],2,FALSE)</f>
        <v>0.19919999999999999</v>
      </c>
      <c r="G196"/>
    </row>
    <row r="197" spans="1:7" x14ac:dyDescent="0.25">
      <c r="A197" s="53" t="s">
        <v>161</v>
      </c>
      <c r="B197" s="53" t="s">
        <v>35</v>
      </c>
      <c r="C197" s="53" t="s">
        <v>112</v>
      </c>
      <c r="D197" s="53" t="s">
        <v>126</v>
      </c>
      <c r="E197" s="53" t="s">
        <v>1061</v>
      </c>
      <c r="F197" s="59">
        <f>VLOOKUP(E197,[1]!CodeIATA[#All],2,FALSE)</f>
        <v>0.9363999999999999</v>
      </c>
      <c r="G197"/>
    </row>
    <row r="198" spans="1:7" x14ac:dyDescent="0.25">
      <c r="A198" s="53" t="s">
        <v>162</v>
      </c>
      <c r="B198" s="53" t="s">
        <v>35</v>
      </c>
      <c r="C198" s="53" t="s">
        <v>112</v>
      </c>
      <c r="D198" s="53" t="s">
        <v>113</v>
      </c>
      <c r="E198" s="53" t="s">
        <v>1113</v>
      </c>
      <c r="F198" s="59">
        <f>VLOOKUP(E198,[1]!CodeIATA[#All],2,FALSE)</f>
        <v>0.46650000000000003</v>
      </c>
      <c r="G198"/>
    </row>
    <row r="199" spans="1:7" x14ac:dyDescent="0.25">
      <c r="A199" s="53" t="s">
        <v>163</v>
      </c>
      <c r="B199" s="53" t="s">
        <v>35</v>
      </c>
      <c r="C199" s="53" t="s">
        <v>112</v>
      </c>
      <c r="D199" s="53" t="s">
        <v>113</v>
      </c>
      <c r="E199" s="53" t="s">
        <v>1114</v>
      </c>
      <c r="F199" s="59">
        <f>VLOOKUP(E199,[1]!CodeIATA[#All],2,FALSE)</f>
        <v>0.26040000000000002</v>
      </c>
      <c r="G199"/>
    </row>
    <row r="200" spans="1:7" x14ac:dyDescent="0.25">
      <c r="A200" s="52" t="s">
        <v>994</v>
      </c>
      <c r="B200" s="53" t="s">
        <v>35</v>
      </c>
      <c r="C200" s="53" t="s">
        <v>112</v>
      </c>
      <c r="D200" s="53" t="s">
        <v>210</v>
      </c>
      <c r="E200" s="53" t="s">
        <v>995</v>
      </c>
      <c r="F200" s="61">
        <f>VLOOKUP(E200,[1]!CodeIATA[#All],2,FALSE)</f>
        <v>0.36770000000000003</v>
      </c>
      <c r="G200"/>
    </row>
    <row r="201" spans="1:7" x14ac:dyDescent="0.25">
      <c r="A201" s="53" t="s">
        <v>164</v>
      </c>
      <c r="B201" s="53" t="s">
        <v>35</v>
      </c>
      <c r="C201" s="53" t="s">
        <v>112</v>
      </c>
      <c r="D201" s="53" t="s">
        <v>113</v>
      </c>
      <c r="E201" s="53" t="s">
        <v>995</v>
      </c>
      <c r="F201" s="59">
        <f>VLOOKUP(E201,[1]!CodeIATA[#All],2,FALSE)</f>
        <v>0.36770000000000003</v>
      </c>
      <c r="G201"/>
    </row>
    <row r="202" spans="1:7" x14ac:dyDescent="0.25">
      <c r="A202" s="52" t="s">
        <v>996</v>
      </c>
      <c r="B202" s="53" t="s">
        <v>35</v>
      </c>
      <c r="C202" s="53" t="s">
        <v>112</v>
      </c>
      <c r="D202" s="53" t="s">
        <v>210</v>
      </c>
      <c r="E202" s="53" t="s">
        <v>997</v>
      </c>
      <c r="F202" s="61">
        <f>VLOOKUP(E202,[1]!CodeIATA[#All],2,FALSE)</f>
        <v>0.35930000000000001</v>
      </c>
      <c r="G202"/>
    </row>
    <row r="203" spans="1:7" x14ac:dyDescent="0.25">
      <c r="A203" s="53" t="s">
        <v>1048</v>
      </c>
      <c r="B203" s="53" t="s">
        <v>35</v>
      </c>
      <c r="C203" s="53" t="s">
        <v>112</v>
      </c>
      <c r="D203" s="53" t="s">
        <v>140</v>
      </c>
      <c r="E203" s="53" t="s">
        <v>1047</v>
      </c>
      <c r="F203" s="59">
        <f>VLOOKUP(E203,[1]!CodeIATA[#All],2,FALSE)</f>
        <v>0.45450000000000002</v>
      </c>
      <c r="G203"/>
    </row>
    <row r="204" spans="1:7" x14ac:dyDescent="0.25">
      <c r="A204" s="53" t="s">
        <v>998</v>
      </c>
      <c r="B204" s="53" t="s">
        <v>35</v>
      </c>
      <c r="C204" s="53" t="s">
        <v>112</v>
      </c>
      <c r="D204" s="62" t="s">
        <v>210</v>
      </c>
      <c r="E204" s="53" t="s">
        <v>999</v>
      </c>
      <c r="F204" s="61">
        <f>VLOOKUP(E204,[1]!CodeIATA[#All],2,FALSE)</f>
        <v>0.622</v>
      </c>
      <c r="G204"/>
    </row>
    <row r="205" spans="1:7" x14ac:dyDescent="0.25">
      <c r="A205" s="53" t="s">
        <v>165</v>
      </c>
      <c r="B205" s="53" t="s">
        <v>35</v>
      </c>
      <c r="C205" s="53" t="s">
        <v>112</v>
      </c>
      <c r="D205" s="53" t="s">
        <v>122</v>
      </c>
      <c r="E205" s="53" t="s">
        <v>993</v>
      </c>
      <c r="F205" s="59">
        <f>VLOOKUP(E205,[1]!CodeIATA[#All],2,FALSE)</f>
        <v>0.57499999999999996</v>
      </c>
      <c r="G205"/>
    </row>
    <row r="206" spans="1:7" x14ac:dyDescent="0.25">
      <c r="A206" s="53" t="s">
        <v>1115</v>
      </c>
      <c r="B206" s="53" t="s">
        <v>35</v>
      </c>
      <c r="C206" s="53" t="s">
        <v>112</v>
      </c>
      <c r="D206" s="62" t="s">
        <v>113</v>
      </c>
      <c r="E206" s="53" t="s">
        <v>1084</v>
      </c>
      <c r="F206" s="61">
        <f>VLOOKUP(E206,[1]!CodeIATA[#All],2,FALSE)</f>
        <v>0.32650000000000001</v>
      </c>
      <c r="G206"/>
    </row>
    <row r="207" spans="1:7" x14ac:dyDescent="0.25">
      <c r="A207" s="53" t="s">
        <v>166</v>
      </c>
      <c r="B207" s="53" t="s">
        <v>35</v>
      </c>
      <c r="C207" s="53" t="s">
        <v>112</v>
      </c>
      <c r="D207" s="53" t="s">
        <v>122</v>
      </c>
      <c r="E207" s="53" t="s">
        <v>1028</v>
      </c>
      <c r="F207" s="59">
        <f>VLOOKUP(E207,[1]!CodeIATA[#All],2,FALSE)</f>
        <v>0.68420000000000003</v>
      </c>
      <c r="G207"/>
    </row>
    <row r="208" spans="1:7" x14ac:dyDescent="0.25">
      <c r="A208" s="53" t="s">
        <v>1025</v>
      </c>
      <c r="B208" s="53" t="s">
        <v>35</v>
      </c>
      <c r="C208" s="53" t="s">
        <v>112</v>
      </c>
      <c r="D208" s="62" t="s">
        <v>122</v>
      </c>
      <c r="E208" s="53" t="s">
        <v>1024</v>
      </c>
      <c r="F208" s="61">
        <f>VLOOKUP(E208,[1]!CodeIATA[#All],2,FALSE)</f>
        <v>0.73870000000000002</v>
      </c>
      <c r="G208"/>
    </row>
    <row r="209" spans="1:7" x14ac:dyDescent="0.25">
      <c r="A209" s="53" t="s">
        <v>167</v>
      </c>
      <c r="B209" s="53" t="s">
        <v>35</v>
      </c>
      <c r="C209" s="53" t="s">
        <v>112</v>
      </c>
      <c r="D209" s="53" t="s">
        <v>124</v>
      </c>
      <c r="E209" s="53" t="s">
        <v>1071</v>
      </c>
      <c r="F209" s="59">
        <f>VLOOKUP(E209,[1]!CodeIATA[#All],2,FALSE)</f>
        <v>0.2492</v>
      </c>
      <c r="G209"/>
    </row>
    <row r="210" spans="1:7" x14ac:dyDescent="0.25">
      <c r="A210" s="52" t="s">
        <v>1000</v>
      </c>
      <c r="B210" s="53" t="s">
        <v>35</v>
      </c>
      <c r="C210" s="53" t="s">
        <v>112</v>
      </c>
      <c r="D210" s="53" t="s">
        <v>210</v>
      </c>
      <c r="E210" s="53" t="s">
        <v>1001</v>
      </c>
      <c r="F210" s="61">
        <f>VLOOKUP(E210,[1]!CodeIATA[#All],2,FALSE)</f>
        <v>8.1100000000000005E-2</v>
      </c>
      <c r="G210"/>
    </row>
    <row r="211" spans="1:7" x14ac:dyDescent="0.25">
      <c r="A211" s="52" t="s">
        <v>1002</v>
      </c>
      <c r="B211" s="53" t="s">
        <v>35</v>
      </c>
      <c r="C211" s="53" t="s">
        <v>112</v>
      </c>
      <c r="D211" s="53" t="s">
        <v>210</v>
      </c>
      <c r="E211" s="53" t="s">
        <v>1003</v>
      </c>
      <c r="F211" s="61">
        <f>VLOOKUP(E211,[1]!CodeIATA[#All],2,FALSE)</f>
        <v>0.47510000000000002</v>
      </c>
      <c r="G211"/>
    </row>
    <row r="212" spans="1:7" x14ac:dyDescent="0.25">
      <c r="A212" s="53" t="s">
        <v>2122</v>
      </c>
      <c r="B212" s="53" t="s">
        <v>35</v>
      </c>
      <c r="C212" s="53" t="s">
        <v>112</v>
      </c>
      <c r="D212" s="53" t="s">
        <v>210</v>
      </c>
      <c r="E212" s="53" t="s">
        <v>1070</v>
      </c>
      <c r="F212" s="59">
        <f>VLOOKUP(E212,[1]!CodeIATA[#All],2,FALSE)</f>
        <v>0.19919999999999999</v>
      </c>
      <c r="G212"/>
    </row>
    <row r="213" spans="1:7" x14ac:dyDescent="0.25">
      <c r="A213" s="53" t="s">
        <v>2123</v>
      </c>
      <c r="B213" s="53" t="s">
        <v>35</v>
      </c>
      <c r="C213" s="53" t="s">
        <v>112</v>
      </c>
      <c r="D213" s="62" t="s">
        <v>113</v>
      </c>
      <c r="E213" s="53" t="s">
        <v>1080</v>
      </c>
      <c r="F213" s="59">
        <f>VLOOKUP(E213,[1]!CodeIATA[#All],2,FALSE)</f>
        <v>0.1983</v>
      </c>
      <c r="G213"/>
    </row>
    <row r="214" spans="1:7" x14ac:dyDescent="0.25">
      <c r="A214" s="53" t="s">
        <v>2124</v>
      </c>
      <c r="B214" s="53" t="s">
        <v>35</v>
      </c>
      <c r="C214" s="53" t="s">
        <v>112</v>
      </c>
      <c r="D214" s="53" t="s">
        <v>115</v>
      </c>
      <c r="E214" s="67" t="s">
        <v>989</v>
      </c>
      <c r="F214" s="59">
        <f>VLOOKUP(E214,[1]!CodeIATA[#All],2,FALSE)</f>
        <v>0.1086</v>
      </c>
      <c r="G214"/>
    </row>
    <row r="215" spans="1:7" x14ac:dyDescent="0.25">
      <c r="A215" s="53" t="s">
        <v>1072</v>
      </c>
      <c r="B215" s="62" t="s">
        <v>35</v>
      </c>
      <c r="C215" s="53" t="s">
        <v>112</v>
      </c>
      <c r="D215" s="62" t="s">
        <v>124</v>
      </c>
      <c r="E215" s="53" t="s">
        <v>1065</v>
      </c>
      <c r="F215" s="61">
        <f>VLOOKUP(E215,[1]!CodeIATA[#All],2,FALSE)</f>
        <v>0.18720000000000001</v>
      </c>
      <c r="G215"/>
    </row>
    <row r="216" spans="1:7" x14ac:dyDescent="0.25">
      <c r="A216" s="52" t="s">
        <v>1004</v>
      </c>
      <c r="B216" s="53" t="s">
        <v>35</v>
      </c>
      <c r="C216" s="53" t="s">
        <v>112</v>
      </c>
      <c r="D216" s="53" t="s">
        <v>210</v>
      </c>
      <c r="E216" s="53" t="s">
        <v>1005</v>
      </c>
      <c r="F216" s="61">
        <f>VLOOKUP(E216,[1]!CodeIATA[#All],2,FALSE)</f>
        <v>0.26169999999999999</v>
      </c>
      <c r="G216"/>
    </row>
    <row r="217" spans="1:7" x14ac:dyDescent="0.25">
      <c r="A217" s="53" t="s">
        <v>168</v>
      </c>
      <c r="B217" s="53" t="s">
        <v>35</v>
      </c>
      <c r="C217" s="53" t="s">
        <v>112</v>
      </c>
      <c r="D217" s="53" t="s">
        <v>124</v>
      </c>
      <c r="E217" s="53" t="s">
        <v>1065</v>
      </c>
      <c r="F217" s="59">
        <f>VLOOKUP(E217,[1]!CodeIATA[#All],2,FALSE)</f>
        <v>0.18720000000000001</v>
      </c>
      <c r="G217"/>
    </row>
    <row r="218" spans="1:7" x14ac:dyDescent="0.25">
      <c r="A218" s="53" t="s">
        <v>169</v>
      </c>
      <c r="B218" s="53" t="s">
        <v>35</v>
      </c>
      <c r="C218" s="53" t="s">
        <v>112</v>
      </c>
      <c r="D218" s="53" t="s">
        <v>118</v>
      </c>
      <c r="E218" s="53" t="s">
        <v>1044</v>
      </c>
      <c r="F218" s="59">
        <f>VLOOKUP(E218,[1]!CodeIATA[#All],2,FALSE)</f>
        <v>0.23880000000000001</v>
      </c>
      <c r="G218"/>
    </row>
    <row r="219" spans="1:7" x14ac:dyDescent="0.25">
      <c r="A219" t="s">
        <v>170</v>
      </c>
      <c r="B219" s="53" t="s">
        <v>35</v>
      </c>
      <c r="C219" s="53" t="s">
        <v>112</v>
      </c>
      <c r="D219" s="53" t="s">
        <v>115</v>
      </c>
      <c r="E219" s="53" t="s">
        <v>989</v>
      </c>
      <c r="F219" s="59">
        <f>VLOOKUP(E219,[1]!CodeIATA[#All],2,FALSE)</f>
        <v>0.1086</v>
      </c>
      <c r="G219"/>
    </row>
    <row r="220" spans="1:7" x14ac:dyDescent="0.25">
      <c r="A220" s="53" t="s">
        <v>171</v>
      </c>
      <c r="B220" s="53" t="s">
        <v>35</v>
      </c>
      <c r="C220" s="53" t="s">
        <v>112</v>
      </c>
      <c r="D220" s="53" t="s">
        <v>115</v>
      </c>
      <c r="E220" s="53" t="s">
        <v>1001</v>
      </c>
      <c r="F220" s="59">
        <f>VLOOKUP(E220,[1]!CodeIATA[#All],2,FALSE)</f>
        <v>8.1100000000000005E-2</v>
      </c>
      <c r="G220"/>
    </row>
    <row r="221" spans="1:7" x14ac:dyDescent="0.25">
      <c r="A221" s="53" t="s">
        <v>172</v>
      </c>
      <c r="B221" s="53" t="s">
        <v>35</v>
      </c>
      <c r="C221" s="53" t="s">
        <v>112</v>
      </c>
      <c r="D221" s="53" t="s">
        <v>140</v>
      </c>
      <c r="E221" s="53" t="s">
        <v>1049</v>
      </c>
      <c r="F221" s="59">
        <f>VLOOKUP(E221,[1]!CodeIATA[#All],2,FALSE)</f>
        <v>0.58109999999999995</v>
      </c>
      <c r="G221"/>
    </row>
    <row r="222" spans="1:7" x14ac:dyDescent="0.25">
      <c r="A222" s="53" t="s">
        <v>1093</v>
      </c>
      <c r="B222" s="53" t="s">
        <v>35</v>
      </c>
      <c r="C222" s="53" t="s">
        <v>112</v>
      </c>
      <c r="D222" s="53" t="s">
        <v>115</v>
      </c>
      <c r="E222" s="53" t="s">
        <v>1094</v>
      </c>
      <c r="F222" s="59">
        <f>VLOOKUP(E222,[1]!CodeIATA[#All],2,FALSE)</f>
        <v>0.33510000000000001</v>
      </c>
      <c r="G222"/>
    </row>
    <row r="223" spans="1:7" x14ac:dyDescent="0.25">
      <c r="A223" s="53" t="s">
        <v>173</v>
      </c>
      <c r="B223" s="53" t="s">
        <v>35</v>
      </c>
      <c r="C223" s="53" t="s">
        <v>112</v>
      </c>
      <c r="D223" s="62" t="s">
        <v>1030</v>
      </c>
      <c r="E223" s="53" t="s">
        <v>1013</v>
      </c>
      <c r="F223" s="59">
        <f>VLOOKUP(E223,[1]!CodeIATA[#All],2,FALSE)</f>
        <v>0.69940000000000002</v>
      </c>
      <c r="G223"/>
    </row>
    <row r="224" spans="1:7" x14ac:dyDescent="0.25">
      <c r="A224" s="60" t="s">
        <v>1073</v>
      </c>
      <c r="B224" s="53" t="s">
        <v>35</v>
      </c>
      <c r="C224" s="53" t="s">
        <v>112</v>
      </c>
      <c r="D224" s="53" t="s">
        <v>124</v>
      </c>
      <c r="E224" s="60" t="s">
        <v>1065</v>
      </c>
      <c r="F224" s="61">
        <f>VLOOKUP(E224,[1]!CodeIATA[#All],2,FALSE)</f>
        <v>0.18720000000000001</v>
      </c>
      <c r="G224"/>
    </row>
    <row r="225" spans="1:7" x14ac:dyDescent="0.25">
      <c r="A225" s="60" t="s">
        <v>174</v>
      </c>
      <c r="B225" s="53" t="s">
        <v>35</v>
      </c>
      <c r="C225" s="53" t="s">
        <v>112</v>
      </c>
      <c r="D225" s="53" t="s">
        <v>124</v>
      </c>
      <c r="E225" s="60" t="s">
        <v>1065</v>
      </c>
      <c r="F225" s="59">
        <f>VLOOKUP(E225,[1]!CodeIATA[#All],2,FALSE)</f>
        <v>0.18720000000000001</v>
      </c>
      <c r="G225"/>
    </row>
    <row r="226" spans="1:7" x14ac:dyDescent="0.25">
      <c r="A226" s="60" t="s">
        <v>175</v>
      </c>
      <c r="B226" s="53" t="s">
        <v>35</v>
      </c>
      <c r="C226" s="53" t="s">
        <v>112</v>
      </c>
      <c r="D226" s="53" t="s">
        <v>124</v>
      </c>
      <c r="E226" s="60" t="s">
        <v>1065</v>
      </c>
      <c r="F226" s="59">
        <f>VLOOKUP(E226,[1]!CodeIATA[#All],2,FALSE)</f>
        <v>0.18720000000000001</v>
      </c>
      <c r="G226"/>
    </row>
    <row r="227" spans="1:7" x14ac:dyDescent="0.25">
      <c r="A227" s="53" t="s">
        <v>176</v>
      </c>
      <c r="B227" s="53" t="s">
        <v>35</v>
      </c>
      <c r="C227" s="53" t="s">
        <v>112</v>
      </c>
      <c r="D227" s="62" t="s">
        <v>1030</v>
      </c>
      <c r="E227" s="53" t="s">
        <v>1013</v>
      </c>
      <c r="F227" s="59">
        <f>VLOOKUP(E227,[1]!CodeIATA[#All],2,FALSE)</f>
        <v>0.69940000000000002</v>
      </c>
      <c r="G227"/>
    </row>
    <row r="228" spans="1:7" x14ac:dyDescent="0.25">
      <c r="A228" s="53" t="s">
        <v>2125</v>
      </c>
      <c r="B228" s="53" t="s">
        <v>35</v>
      </c>
      <c r="C228" s="53" t="s">
        <v>112</v>
      </c>
      <c r="D228" s="62" t="s">
        <v>113</v>
      </c>
      <c r="E228" s="53" t="s">
        <v>1060</v>
      </c>
      <c r="F228" s="59">
        <f>VLOOKUP(E228,[1]!CodeIATA[#All],2,FALSE)</f>
        <v>0.60640000000000005</v>
      </c>
      <c r="G228"/>
    </row>
    <row r="229" spans="1:7" x14ac:dyDescent="0.25">
      <c r="A229" s="53" t="s">
        <v>177</v>
      </c>
      <c r="B229" s="53" t="s">
        <v>35</v>
      </c>
      <c r="C229" s="53" t="s">
        <v>112</v>
      </c>
      <c r="D229" s="53" t="s">
        <v>124</v>
      </c>
      <c r="E229" s="53" t="s">
        <v>1065</v>
      </c>
      <c r="F229" s="59">
        <f>VLOOKUP(E229,[1]!CodeIATA[#All],2,FALSE)</f>
        <v>0.18720000000000001</v>
      </c>
      <c r="G229"/>
    </row>
    <row r="230" spans="1:7" x14ac:dyDescent="0.25">
      <c r="A230" s="53" t="s">
        <v>2126</v>
      </c>
      <c r="B230" s="53" t="s">
        <v>35</v>
      </c>
      <c r="C230" s="53" t="s">
        <v>112</v>
      </c>
      <c r="D230" s="53" t="s">
        <v>2096</v>
      </c>
      <c r="E230" s="53" t="s">
        <v>2127</v>
      </c>
      <c r="F230" s="61">
        <f>VLOOKUP(E230,[1]!CodeIATA[#All],2,FALSE)</f>
        <v>1.0321</v>
      </c>
      <c r="G230"/>
    </row>
    <row r="231" spans="1:7" x14ac:dyDescent="0.25">
      <c r="A231" s="53" t="s">
        <v>2128</v>
      </c>
      <c r="B231" s="53" t="s">
        <v>35</v>
      </c>
      <c r="C231" s="53" t="s">
        <v>112</v>
      </c>
      <c r="D231" s="53" t="s">
        <v>2096</v>
      </c>
      <c r="E231" s="53" t="s">
        <v>2127</v>
      </c>
      <c r="F231" s="59">
        <f>VLOOKUP(E231,[1]!CodeIATA[#All],2,FALSE)</f>
        <v>1.0321</v>
      </c>
      <c r="G231"/>
    </row>
    <row r="232" spans="1:7" x14ac:dyDescent="0.25">
      <c r="A232" s="53" t="s">
        <v>178</v>
      </c>
      <c r="B232" s="53" t="s">
        <v>35</v>
      </c>
      <c r="C232" s="53" t="s">
        <v>112</v>
      </c>
      <c r="D232" s="53" t="s">
        <v>124</v>
      </c>
      <c r="E232" s="53" t="s">
        <v>1074</v>
      </c>
      <c r="F232" s="59">
        <f>VLOOKUP(E232,[1]!CodeIATA[#All],2,FALSE)</f>
        <v>0.1206</v>
      </c>
      <c r="G232"/>
    </row>
    <row r="233" spans="1:7" x14ac:dyDescent="0.25">
      <c r="A233" s="51" t="s">
        <v>1117</v>
      </c>
      <c r="B233" s="53" t="s">
        <v>35</v>
      </c>
      <c r="C233" s="53" t="s">
        <v>112</v>
      </c>
      <c r="D233" s="53" t="s">
        <v>113</v>
      </c>
      <c r="E233" s="53" t="s">
        <v>1087</v>
      </c>
      <c r="F233" s="59">
        <f>VLOOKUP(E233,[1]!CodeIATA[#All],2,FALSE)</f>
        <v>0.17150000000000001</v>
      </c>
      <c r="G233"/>
    </row>
    <row r="234" spans="1:7" x14ac:dyDescent="0.25">
      <c r="A234" s="53" t="s">
        <v>179</v>
      </c>
      <c r="B234" s="53" t="s">
        <v>35</v>
      </c>
      <c r="C234" s="53" t="s">
        <v>112</v>
      </c>
      <c r="D234" s="53" t="s">
        <v>124</v>
      </c>
      <c r="E234" s="53" t="s">
        <v>1074</v>
      </c>
      <c r="F234" s="59">
        <f>VLOOKUP(E234,[1]!CodeIATA[#All],2,FALSE)</f>
        <v>0.1206</v>
      </c>
      <c r="G234"/>
    </row>
    <row r="235" spans="1:7" x14ac:dyDescent="0.25">
      <c r="A235" s="53" t="s">
        <v>180</v>
      </c>
      <c r="B235" s="53" t="s">
        <v>35</v>
      </c>
      <c r="C235" s="53" t="s">
        <v>112</v>
      </c>
      <c r="D235" s="53" t="s">
        <v>113</v>
      </c>
      <c r="E235" s="53" t="s">
        <v>1118</v>
      </c>
      <c r="F235" s="59">
        <f>VLOOKUP(E235,[1]!CodeIATA[#All],2,FALSE)</f>
        <v>0.66749999999999998</v>
      </c>
      <c r="G235"/>
    </row>
    <row r="236" spans="1:7" x14ac:dyDescent="0.25">
      <c r="A236" s="53" t="s">
        <v>181</v>
      </c>
      <c r="B236" s="53" t="s">
        <v>35</v>
      </c>
      <c r="C236" s="53" t="s">
        <v>112</v>
      </c>
      <c r="D236" s="53" t="s">
        <v>122</v>
      </c>
      <c r="E236" s="53" t="s">
        <v>1027</v>
      </c>
      <c r="F236" s="59">
        <f>VLOOKUP(E236,[1]!CodeIATA[#All],2,FALSE)</f>
        <v>0.71089999999999998</v>
      </c>
      <c r="G236"/>
    </row>
    <row r="237" spans="1:7" x14ac:dyDescent="0.25">
      <c r="A237" s="52" t="s">
        <v>1006</v>
      </c>
      <c r="B237" s="53" t="s">
        <v>35</v>
      </c>
      <c r="C237" s="53" t="s">
        <v>112</v>
      </c>
      <c r="D237" s="53" t="s">
        <v>210</v>
      </c>
      <c r="E237" s="53" t="s">
        <v>1007</v>
      </c>
      <c r="F237" s="61">
        <f>VLOOKUP(E237,[1]!CodeIATA[#All],2,FALSE)</f>
        <v>0.7712</v>
      </c>
      <c r="G237"/>
    </row>
    <row r="238" spans="1:7" x14ac:dyDescent="0.25">
      <c r="A238" s="53" t="s">
        <v>1095</v>
      </c>
      <c r="B238" s="53" t="s">
        <v>35</v>
      </c>
      <c r="C238" s="53" t="s">
        <v>112</v>
      </c>
      <c r="D238" s="53" t="s">
        <v>115</v>
      </c>
      <c r="E238" s="53" t="s">
        <v>1089</v>
      </c>
      <c r="F238" s="59">
        <f>VLOOKUP(E238,[1]!CodeIATA[#All],2,FALSE)</f>
        <v>0.1696</v>
      </c>
      <c r="G238"/>
    </row>
    <row r="239" spans="1:7" x14ac:dyDescent="0.25">
      <c r="A239" s="62" t="s">
        <v>2129</v>
      </c>
      <c r="B239" s="53" t="s">
        <v>35</v>
      </c>
      <c r="C239" s="53" t="s">
        <v>112</v>
      </c>
      <c r="D239" s="53" t="s">
        <v>124</v>
      </c>
      <c r="E239" s="53" t="s">
        <v>1065</v>
      </c>
      <c r="F239" s="59">
        <f>VLOOKUP(E239,[1]!CodeIATA[#All],2,FALSE)</f>
        <v>0.18720000000000001</v>
      </c>
      <c r="G239"/>
    </row>
    <row r="240" spans="1:7" x14ac:dyDescent="0.25">
      <c r="A240" s="53" t="s">
        <v>1096</v>
      </c>
      <c r="B240" s="53" t="s">
        <v>35</v>
      </c>
      <c r="C240" s="53" t="s">
        <v>112</v>
      </c>
      <c r="D240" s="53" t="s">
        <v>115</v>
      </c>
      <c r="E240" s="53" t="s">
        <v>1001</v>
      </c>
      <c r="F240" s="59">
        <f>VLOOKUP(E240,[1]!CodeIATA[#All],2,FALSE)</f>
        <v>8.1100000000000005E-2</v>
      </c>
      <c r="G240"/>
    </row>
    <row r="241" spans="1:7" x14ac:dyDescent="0.25">
      <c r="A241" s="53" t="s">
        <v>182</v>
      </c>
      <c r="B241" s="53" t="s">
        <v>35</v>
      </c>
      <c r="C241" s="53" t="s">
        <v>112</v>
      </c>
      <c r="D241" s="53" t="s">
        <v>126</v>
      </c>
      <c r="E241" s="53" t="s">
        <v>1062</v>
      </c>
      <c r="F241" s="59">
        <f>VLOOKUP(E241,[1]!CodeIATA[#All],2,FALSE)</f>
        <v>0.79979999999999996</v>
      </c>
      <c r="G241"/>
    </row>
    <row r="242" spans="1:7" x14ac:dyDescent="0.25">
      <c r="A242" s="53" t="s">
        <v>1008</v>
      </c>
      <c r="B242" s="53" t="s">
        <v>35</v>
      </c>
      <c r="C242" s="53" t="s">
        <v>112</v>
      </c>
      <c r="D242" s="53" t="s">
        <v>210</v>
      </c>
      <c r="E242" s="53" t="s">
        <v>1009</v>
      </c>
      <c r="F242" s="61">
        <f>VLOOKUP(E242,[1]!CodeIATA[#All],2,FALSE)</f>
        <v>0.1613</v>
      </c>
      <c r="G242"/>
    </row>
    <row r="243" spans="1:7" x14ac:dyDescent="0.25">
      <c r="A243" s="60" t="s">
        <v>183</v>
      </c>
      <c r="B243" s="53" t="s">
        <v>35</v>
      </c>
      <c r="C243" s="53" t="s">
        <v>112</v>
      </c>
      <c r="D243" s="53" t="s">
        <v>115</v>
      </c>
      <c r="E243" s="60" t="s">
        <v>1009</v>
      </c>
      <c r="F243" s="59">
        <f>VLOOKUP(E243,[1]!CodeIATA[#All],2,FALSE)</f>
        <v>0.1613</v>
      </c>
      <c r="G243"/>
    </row>
    <row r="244" spans="1:7" x14ac:dyDescent="0.25">
      <c r="A244" s="53" t="s">
        <v>184</v>
      </c>
      <c r="B244" s="53" t="s">
        <v>35</v>
      </c>
      <c r="C244" s="53" t="s">
        <v>112</v>
      </c>
      <c r="D244" s="62" t="s">
        <v>1030</v>
      </c>
      <c r="E244" s="53" t="s">
        <v>1038</v>
      </c>
      <c r="F244" s="59">
        <f>VLOOKUP(E244,[1]!CodeIATA[#All],2,FALSE)</f>
        <v>0.77969999999999995</v>
      </c>
      <c r="G244"/>
    </row>
    <row r="245" spans="1:7" x14ac:dyDescent="0.25">
      <c r="A245" s="53" t="s">
        <v>185</v>
      </c>
      <c r="B245" s="53" t="s">
        <v>35</v>
      </c>
      <c r="C245" s="53" t="s">
        <v>112</v>
      </c>
      <c r="D245" s="53" t="s">
        <v>113</v>
      </c>
      <c r="E245" s="53" t="s">
        <v>1119</v>
      </c>
      <c r="F245" s="59">
        <f>VLOOKUP(E245,[1]!CodeIATA[#All],2,FALSE)</f>
        <v>0.64059999999999995</v>
      </c>
      <c r="G245"/>
    </row>
    <row r="246" spans="1:7" x14ac:dyDescent="0.25">
      <c r="A246" s="60" t="s">
        <v>186</v>
      </c>
      <c r="B246" s="53" t="s">
        <v>35</v>
      </c>
      <c r="C246" s="53" t="s">
        <v>112</v>
      </c>
      <c r="D246" s="53" t="s">
        <v>126</v>
      </c>
      <c r="E246" s="60" t="s">
        <v>1063</v>
      </c>
      <c r="F246" s="59">
        <f>VLOOKUP(E246,[1]!CodeIATA[#All],2,FALSE)</f>
        <v>0.68700000000000006</v>
      </c>
      <c r="G246"/>
    </row>
    <row r="247" spans="1:7" x14ac:dyDescent="0.25">
      <c r="A247" s="53" t="s">
        <v>187</v>
      </c>
      <c r="B247" s="53" t="s">
        <v>35</v>
      </c>
      <c r="C247" s="53" t="s">
        <v>112</v>
      </c>
      <c r="D247" s="53" t="s">
        <v>113</v>
      </c>
      <c r="E247" s="53" t="s">
        <v>1120</v>
      </c>
      <c r="F247" s="59">
        <f>VLOOKUP(E247,[1]!CodeIATA[#All],2,FALSE)</f>
        <v>0.56000000000000005</v>
      </c>
      <c r="G247"/>
    </row>
    <row r="248" spans="1:7" x14ac:dyDescent="0.25">
      <c r="A248" s="53" t="s">
        <v>188</v>
      </c>
      <c r="B248" s="53" t="s">
        <v>35</v>
      </c>
      <c r="C248" s="53" t="s">
        <v>112</v>
      </c>
      <c r="D248" s="53" t="s">
        <v>113</v>
      </c>
      <c r="E248" s="53" t="s">
        <v>995</v>
      </c>
      <c r="F248" s="59">
        <f>VLOOKUP(E248,[1]!CodeIATA[#All],2,FALSE)</f>
        <v>0.36770000000000003</v>
      </c>
      <c r="G248"/>
    </row>
    <row r="249" spans="1:7" x14ac:dyDescent="0.25">
      <c r="A249" s="53" t="s">
        <v>2130</v>
      </c>
      <c r="B249" s="53" t="s">
        <v>35</v>
      </c>
      <c r="C249" s="53" t="s">
        <v>112</v>
      </c>
      <c r="D249" s="53" t="s">
        <v>126</v>
      </c>
      <c r="E249" s="53" t="s">
        <v>2131</v>
      </c>
      <c r="F249" s="59">
        <f>VLOOKUP(E249,[1]!CodeIATA[#All],2,FALSE)</f>
        <v>0.79049999999999998</v>
      </c>
      <c r="G249"/>
    </row>
    <row r="250" spans="1:7" x14ac:dyDescent="0.25">
      <c r="A250" s="53" t="s">
        <v>189</v>
      </c>
      <c r="B250" s="53" t="s">
        <v>35</v>
      </c>
      <c r="C250" s="53" t="s">
        <v>112</v>
      </c>
      <c r="D250" s="53" t="s">
        <v>122</v>
      </c>
      <c r="E250" s="53" t="s">
        <v>1029</v>
      </c>
      <c r="F250" s="59">
        <f>VLOOKUP(E250,[1]!CodeIATA[#All],2,FALSE)</f>
        <v>0.65380000000000005</v>
      </c>
      <c r="G250"/>
    </row>
    <row r="251" spans="1:7" x14ac:dyDescent="0.25">
      <c r="A251" s="53" t="s">
        <v>1124</v>
      </c>
      <c r="B251" s="53" t="s">
        <v>35</v>
      </c>
      <c r="C251" s="53" t="s">
        <v>112</v>
      </c>
      <c r="D251" s="53" t="s">
        <v>190</v>
      </c>
      <c r="E251" s="53" t="s">
        <v>1125</v>
      </c>
      <c r="F251" s="59">
        <f>VLOOKUP(E251,[1]!CodeIATA[#All],2,FALSE)</f>
        <v>0.57940000000000003</v>
      </c>
      <c r="G251"/>
    </row>
    <row r="252" spans="1:7" x14ac:dyDescent="0.25">
      <c r="A252" s="53" t="s">
        <v>191</v>
      </c>
      <c r="B252" s="53" t="s">
        <v>35</v>
      </c>
      <c r="C252" s="53" t="s">
        <v>112</v>
      </c>
      <c r="D252" s="53" t="s">
        <v>126</v>
      </c>
      <c r="E252" s="53" t="s">
        <v>991</v>
      </c>
      <c r="F252" s="59">
        <f>VLOOKUP(E252,[1]!CodeIATA[#All],2,FALSE)</f>
        <v>0.84319999999999995</v>
      </c>
      <c r="G252"/>
    </row>
    <row r="253" spans="1:7" x14ac:dyDescent="0.25">
      <c r="A253" s="60" t="s">
        <v>192</v>
      </c>
      <c r="B253" s="53" t="s">
        <v>35</v>
      </c>
      <c r="C253" s="53" t="s">
        <v>112</v>
      </c>
      <c r="D253" s="53" t="s">
        <v>140</v>
      </c>
      <c r="E253" s="60" t="s">
        <v>1050</v>
      </c>
      <c r="F253" s="59">
        <f>VLOOKUP(E253,[1]!CodeIATA[#All],2,FALSE)</f>
        <v>0.52049999999999996</v>
      </c>
      <c r="G253"/>
    </row>
    <row r="254" spans="1:7" x14ac:dyDescent="0.25">
      <c r="A254" s="53" t="s">
        <v>1097</v>
      </c>
      <c r="B254" s="53" t="s">
        <v>35</v>
      </c>
      <c r="C254" s="53" t="s">
        <v>112</v>
      </c>
      <c r="D254" s="53" t="s">
        <v>115</v>
      </c>
      <c r="E254" s="53" t="s">
        <v>989</v>
      </c>
      <c r="F254" s="61">
        <f>VLOOKUP(E254,[1]!CodeIATA[#All],2,FALSE)</f>
        <v>0.1086</v>
      </c>
      <c r="G254"/>
    </row>
    <row r="255" spans="1:7" x14ac:dyDescent="0.25">
      <c r="A255" s="53" t="s">
        <v>1098</v>
      </c>
      <c r="B255" s="62" t="s">
        <v>35</v>
      </c>
      <c r="C255" s="53" t="s">
        <v>112</v>
      </c>
      <c r="D255" s="62" t="s">
        <v>115</v>
      </c>
      <c r="E255" s="53" t="s">
        <v>989</v>
      </c>
      <c r="F255" s="61">
        <f>VLOOKUP(E255,[1]!CodeIATA[#All],2,FALSE)</f>
        <v>0.1086</v>
      </c>
      <c r="G255"/>
    </row>
    <row r="256" spans="1:7" x14ac:dyDescent="0.25">
      <c r="A256" t="s">
        <v>193</v>
      </c>
      <c r="B256" s="53" t="s">
        <v>35</v>
      </c>
      <c r="C256" s="53" t="s">
        <v>112</v>
      </c>
      <c r="D256" s="53" t="s">
        <v>115</v>
      </c>
      <c r="E256" s="53" t="s">
        <v>1099</v>
      </c>
      <c r="F256" s="59">
        <f>VLOOKUP(E256,[1]!CodeIATA[#All],2,FALSE)</f>
        <v>0.22919999999999999</v>
      </c>
      <c r="G256"/>
    </row>
    <row r="257" spans="1:7" x14ac:dyDescent="0.25">
      <c r="A257" t="s">
        <v>194</v>
      </c>
      <c r="B257" s="53" t="s">
        <v>35</v>
      </c>
      <c r="C257" s="53" t="s">
        <v>112</v>
      </c>
      <c r="D257" s="53" t="s">
        <v>118</v>
      </c>
      <c r="E257" s="53" t="s">
        <v>1044</v>
      </c>
      <c r="F257" s="59">
        <f>VLOOKUP(E257,[1]!CodeIATA[#All],2,FALSE)</f>
        <v>0.23880000000000001</v>
      </c>
      <c r="G257"/>
    </row>
    <row r="258" spans="1:7" x14ac:dyDescent="0.25">
      <c r="A258" t="s">
        <v>2132</v>
      </c>
      <c r="B258" s="53" t="s">
        <v>35</v>
      </c>
      <c r="C258" s="53" t="s">
        <v>112</v>
      </c>
      <c r="D258" s="53" t="s">
        <v>115</v>
      </c>
      <c r="E258" s="67" t="s">
        <v>989</v>
      </c>
      <c r="F258" s="59">
        <f>VLOOKUP(E258,[1]!CodeIATA[#All],2,FALSE)</f>
        <v>0.1086</v>
      </c>
      <c r="G258"/>
    </row>
    <row r="259" spans="1:7" x14ac:dyDescent="0.25">
      <c r="A259" s="53" t="s">
        <v>2133</v>
      </c>
      <c r="B259" s="53" t="s">
        <v>35</v>
      </c>
      <c r="C259" s="53" t="s">
        <v>112</v>
      </c>
      <c r="D259" s="53" t="s">
        <v>140</v>
      </c>
      <c r="E259" s="53" t="s">
        <v>1051</v>
      </c>
      <c r="F259" s="59">
        <f>VLOOKUP(E259,[1]!CodeIATA[#All],2,FALSE)</f>
        <v>0.4577</v>
      </c>
      <c r="G259"/>
    </row>
    <row r="260" spans="1:7" x14ac:dyDescent="0.25">
      <c r="A260" s="53" t="s">
        <v>195</v>
      </c>
      <c r="B260" s="53" t="s">
        <v>35</v>
      </c>
      <c r="C260" s="53" t="s">
        <v>112</v>
      </c>
      <c r="D260" s="53" t="s">
        <v>113</v>
      </c>
      <c r="E260" s="53" t="s">
        <v>1121</v>
      </c>
      <c r="F260" s="59">
        <f>VLOOKUP(E260,[1]!CodeIATA[#All],2,FALSE)</f>
        <v>0.64700000000000002</v>
      </c>
      <c r="G260"/>
    </row>
    <row r="261" spans="1:7" x14ac:dyDescent="0.25">
      <c r="A261" s="53" t="s">
        <v>196</v>
      </c>
      <c r="B261" s="53" t="s">
        <v>35</v>
      </c>
      <c r="C261" s="53" t="s">
        <v>112</v>
      </c>
      <c r="D261" s="53" t="s">
        <v>190</v>
      </c>
      <c r="E261" s="53" t="s">
        <v>1126</v>
      </c>
      <c r="F261" s="59">
        <f>VLOOKUP(E261,[1]!CodeIATA[#All],2,FALSE)</f>
        <v>0.60009999999999997</v>
      </c>
      <c r="G261"/>
    </row>
    <row r="262" spans="1:7" x14ac:dyDescent="0.25">
      <c r="A262" s="60" t="s">
        <v>1075</v>
      </c>
      <c r="B262" s="53" t="s">
        <v>35</v>
      </c>
      <c r="C262" s="53" t="s">
        <v>112</v>
      </c>
      <c r="D262" s="53" t="s">
        <v>124</v>
      </c>
      <c r="E262" s="60" t="s">
        <v>1076</v>
      </c>
      <c r="F262" s="59">
        <f>VLOOKUP(E262,[1]!CodeIATA[#All],2,FALSE)</f>
        <v>0.313</v>
      </c>
      <c r="G262"/>
    </row>
    <row r="263" spans="1:7" x14ac:dyDescent="0.25">
      <c r="A263" s="53" t="s">
        <v>197</v>
      </c>
      <c r="B263" s="53" t="s">
        <v>35</v>
      </c>
      <c r="C263" s="53" t="s">
        <v>112</v>
      </c>
      <c r="D263" s="53" t="s">
        <v>124</v>
      </c>
      <c r="E263" s="53" t="s">
        <v>1065</v>
      </c>
      <c r="F263" s="59">
        <f>VLOOKUP(E263,[1]!CodeIATA[#All],2,FALSE)</f>
        <v>0.18720000000000001</v>
      </c>
      <c r="G263"/>
    </row>
    <row r="264" spans="1:7" x14ac:dyDescent="0.25">
      <c r="A264" s="53" t="s">
        <v>198</v>
      </c>
      <c r="B264" s="53" t="s">
        <v>35</v>
      </c>
      <c r="C264" s="53" t="s">
        <v>112</v>
      </c>
      <c r="D264" s="53" t="s">
        <v>115</v>
      </c>
      <c r="E264" s="53" t="s">
        <v>1100</v>
      </c>
      <c r="F264" s="59">
        <f>VLOOKUP(E264,[1]!CodeIATA[#All],2,FALSE)</f>
        <v>0.14979999999999999</v>
      </c>
      <c r="G264"/>
    </row>
    <row r="265" spans="1:7" x14ac:dyDescent="0.25">
      <c r="A265" s="53" t="s">
        <v>1101</v>
      </c>
      <c r="B265" s="53" t="s">
        <v>35</v>
      </c>
      <c r="C265" s="53" t="s">
        <v>112</v>
      </c>
      <c r="D265" s="53" t="s">
        <v>115</v>
      </c>
      <c r="E265" s="53" t="s">
        <v>1009</v>
      </c>
      <c r="F265" s="59">
        <f>VLOOKUP(E265,[1]!CodeIATA[#All],2,FALSE)</f>
        <v>0.1613</v>
      </c>
      <c r="G265"/>
    </row>
    <row r="266" spans="1:7" x14ac:dyDescent="0.25">
      <c r="A266" s="53" t="s">
        <v>2134</v>
      </c>
      <c r="B266" s="53" t="s">
        <v>35</v>
      </c>
      <c r="C266" s="53" t="s">
        <v>112</v>
      </c>
      <c r="D266" s="53" t="s">
        <v>115</v>
      </c>
      <c r="E266" s="53" t="s">
        <v>1009</v>
      </c>
      <c r="F266" s="59">
        <f>VLOOKUP(E266,[1]!CodeIATA[#All],2,FALSE)</f>
        <v>0.1613</v>
      </c>
      <c r="G266"/>
    </row>
    <row r="267" spans="1:7" x14ac:dyDescent="0.25">
      <c r="A267" s="52" t="s">
        <v>1010</v>
      </c>
      <c r="B267" s="53" t="s">
        <v>35</v>
      </c>
      <c r="C267" s="53" t="s">
        <v>112</v>
      </c>
      <c r="D267" s="53" t="s">
        <v>210</v>
      </c>
      <c r="E267" s="53" t="s">
        <v>1001</v>
      </c>
      <c r="F267" s="61">
        <f>VLOOKUP(E267,[1]!CodeIATA[#All],2,FALSE)</f>
        <v>8.1100000000000005E-2</v>
      </c>
      <c r="G267"/>
    </row>
    <row r="268" spans="1:7" x14ac:dyDescent="0.25">
      <c r="A268" s="52" t="s">
        <v>1011</v>
      </c>
      <c r="B268" s="53" t="s">
        <v>35</v>
      </c>
      <c r="C268" s="53" t="s">
        <v>112</v>
      </c>
      <c r="D268" s="53" t="s">
        <v>210</v>
      </c>
      <c r="E268" s="53" t="s">
        <v>1001</v>
      </c>
      <c r="F268" s="61">
        <f>VLOOKUP(E268,[1]!CodeIATA[#All],2,FALSE)</f>
        <v>8.1100000000000005E-2</v>
      </c>
      <c r="G268"/>
    </row>
    <row r="269" spans="1:7" x14ac:dyDescent="0.25">
      <c r="A269" s="53" t="s">
        <v>1045</v>
      </c>
      <c r="B269" s="62" t="s">
        <v>35</v>
      </c>
      <c r="C269" s="53" t="s">
        <v>112</v>
      </c>
      <c r="D269" s="62" t="s">
        <v>118</v>
      </c>
      <c r="E269" s="53" t="s">
        <v>1005</v>
      </c>
      <c r="F269" s="61">
        <f>VLOOKUP(E269,[1]!CodeIATA[#All],2,FALSE)</f>
        <v>0.26169999999999999</v>
      </c>
      <c r="G269"/>
    </row>
    <row r="270" spans="1:7" x14ac:dyDescent="0.25">
      <c r="A270" s="53" t="s">
        <v>2135</v>
      </c>
      <c r="B270" s="53" t="s">
        <v>35</v>
      </c>
      <c r="C270" s="53" t="s">
        <v>112</v>
      </c>
      <c r="D270" s="53" t="s">
        <v>126</v>
      </c>
      <c r="E270" s="53" t="s">
        <v>2136</v>
      </c>
      <c r="F270" s="59">
        <f>VLOOKUP(E270,[1]!CodeIATA[#All],2,FALSE)</f>
        <v>0.8891</v>
      </c>
      <c r="G270"/>
    </row>
    <row r="271" spans="1:7" x14ac:dyDescent="0.25">
      <c r="A271" s="53" t="s">
        <v>1031</v>
      </c>
      <c r="B271" s="62" t="s">
        <v>35</v>
      </c>
      <c r="C271" s="65" t="s">
        <v>112</v>
      </c>
      <c r="D271" s="62" t="s">
        <v>1030</v>
      </c>
      <c r="E271" s="53" t="s">
        <v>1013</v>
      </c>
      <c r="F271" s="59">
        <f>VLOOKUP(E271,[1]!CodeIATA[#All],2,FALSE)</f>
        <v>0.69940000000000002</v>
      </c>
      <c r="G271"/>
    </row>
    <row r="272" spans="1:7" x14ac:dyDescent="0.25">
      <c r="A272" s="53" t="s">
        <v>2137</v>
      </c>
      <c r="B272" s="53" t="s">
        <v>35</v>
      </c>
      <c r="C272" s="53" t="s">
        <v>112</v>
      </c>
      <c r="D272" s="53" t="s">
        <v>124</v>
      </c>
      <c r="E272" s="67" t="s">
        <v>1066</v>
      </c>
      <c r="F272" s="59">
        <f>VLOOKUP(E272,[1]!CodeIATA[#All],2,FALSE)</f>
        <v>0.2097</v>
      </c>
      <c r="G272"/>
    </row>
    <row r="273" spans="1:7" x14ac:dyDescent="0.25">
      <c r="A273" s="53" t="s">
        <v>46</v>
      </c>
      <c r="B273" s="53" t="s">
        <v>35</v>
      </c>
      <c r="C273" s="53" t="s">
        <v>112</v>
      </c>
      <c r="D273" s="53" t="s">
        <v>140</v>
      </c>
      <c r="E273" s="53" t="s">
        <v>1051</v>
      </c>
      <c r="F273" s="59">
        <f>VLOOKUP(E273,[1]!CodeIATA[#All],2,FALSE)</f>
        <v>0.4577</v>
      </c>
      <c r="G273"/>
    </row>
    <row r="274" spans="1:7" x14ac:dyDescent="0.25">
      <c r="A274" s="53" t="s">
        <v>199</v>
      </c>
      <c r="B274" s="53" t="s">
        <v>35</v>
      </c>
      <c r="C274" s="53" t="s">
        <v>112</v>
      </c>
      <c r="D274" s="53" t="s">
        <v>140</v>
      </c>
      <c r="E274" s="53" t="s">
        <v>1051</v>
      </c>
      <c r="F274" s="59">
        <f>VLOOKUP(E274,[1]!CodeIATA[#All],2,FALSE)</f>
        <v>0.4577</v>
      </c>
      <c r="G274"/>
    </row>
    <row r="275" spans="1:7" x14ac:dyDescent="0.25">
      <c r="A275" s="53" t="s">
        <v>200</v>
      </c>
      <c r="B275" s="53" t="s">
        <v>35</v>
      </c>
      <c r="C275" s="53" t="s">
        <v>112</v>
      </c>
      <c r="D275" s="53" t="s">
        <v>118</v>
      </c>
      <c r="E275" s="53" t="s">
        <v>1043</v>
      </c>
      <c r="F275" s="59">
        <f>VLOOKUP(E275,[1]!CodeIATA[#All],2,FALSE)</f>
        <v>0.22450000000000001</v>
      </c>
      <c r="G275"/>
    </row>
    <row r="276" spans="1:7" x14ac:dyDescent="0.25">
      <c r="A276" s="53" t="s">
        <v>2138</v>
      </c>
      <c r="B276" s="53" t="s">
        <v>35</v>
      </c>
      <c r="C276" s="53" t="s">
        <v>112</v>
      </c>
      <c r="D276" s="53" t="s">
        <v>124</v>
      </c>
      <c r="E276" s="53" t="s">
        <v>1071</v>
      </c>
      <c r="F276" s="59">
        <f>VLOOKUP(E276,[1]!CodeIATA[#All],2,FALSE)</f>
        <v>0.2492</v>
      </c>
      <c r="G276"/>
    </row>
    <row r="277" spans="1:7" x14ac:dyDescent="0.25">
      <c r="A277" s="53" t="s">
        <v>201</v>
      </c>
      <c r="B277" s="53" t="s">
        <v>35</v>
      </c>
      <c r="C277" s="53" t="s">
        <v>112</v>
      </c>
      <c r="D277" s="53" t="s">
        <v>124</v>
      </c>
      <c r="E277" s="53" t="s">
        <v>1077</v>
      </c>
      <c r="F277" s="59">
        <f>VLOOKUP(E277,[1]!CodeIATA[#All],2,FALSE)</f>
        <v>0.28799999999999998</v>
      </c>
      <c r="G277"/>
    </row>
    <row r="278" spans="1:7" x14ac:dyDescent="0.25">
      <c r="A278" s="52" t="s">
        <v>1012</v>
      </c>
      <c r="B278" s="53" t="s">
        <v>35</v>
      </c>
      <c r="C278" s="53" t="s">
        <v>112</v>
      </c>
      <c r="D278" s="53" t="s">
        <v>210</v>
      </c>
      <c r="E278" s="53" t="s">
        <v>1013</v>
      </c>
      <c r="F278" s="61">
        <f>VLOOKUP(E278,[1]!CodeIATA[#All],2,FALSE)</f>
        <v>0.69940000000000002</v>
      </c>
      <c r="G278"/>
    </row>
    <row r="279" spans="1:7" x14ac:dyDescent="0.25">
      <c r="A279" s="52" t="s">
        <v>2139</v>
      </c>
      <c r="B279" s="53" t="s">
        <v>35</v>
      </c>
      <c r="C279" s="53" t="s">
        <v>112</v>
      </c>
      <c r="D279" s="53" t="s">
        <v>144</v>
      </c>
      <c r="E279" s="53" t="s">
        <v>2140</v>
      </c>
      <c r="F279" s="59">
        <f>VLOOKUP(E279,[1]!CodeIATA[#All],2,FALSE)</f>
        <v>0.32890000000000003</v>
      </c>
      <c r="G279"/>
    </row>
    <row r="280" spans="1:7" x14ac:dyDescent="0.25">
      <c r="A280" s="53" t="s">
        <v>1122</v>
      </c>
      <c r="B280" s="53" t="s">
        <v>35</v>
      </c>
      <c r="C280" s="53" t="s">
        <v>112</v>
      </c>
      <c r="D280" s="53" t="s">
        <v>113</v>
      </c>
      <c r="E280" s="53" t="s">
        <v>1123</v>
      </c>
      <c r="F280" s="59">
        <f>VLOOKUP(E280,[1]!CodeIATA[#All],2,FALSE)</f>
        <v>0.51600000000000001</v>
      </c>
      <c r="G280"/>
    </row>
    <row r="281" spans="1:7" x14ac:dyDescent="0.25">
      <c r="A281" s="53" t="s">
        <v>202</v>
      </c>
      <c r="B281" s="62" t="s">
        <v>35</v>
      </c>
      <c r="C281" s="53" t="s">
        <v>112</v>
      </c>
      <c r="D281" s="62" t="s">
        <v>113</v>
      </c>
      <c r="E281" s="53" t="s">
        <v>1123</v>
      </c>
      <c r="F281" s="61">
        <f>VLOOKUP(E281,[1]!CodeIATA[#All],2,FALSE)</f>
        <v>0.51600000000000001</v>
      </c>
      <c r="G281"/>
    </row>
    <row r="282" spans="1:7" x14ac:dyDescent="0.25">
      <c r="A282" s="53" t="s">
        <v>1064</v>
      </c>
      <c r="B282" s="53" t="s">
        <v>35</v>
      </c>
      <c r="C282" s="53" t="s">
        <v>112</v>
      </c>
      <c r="D282" s="53" t="s">
        <v>126</v>
      </c>
      <c r="E282" s="53" t="s">
        <v>1058</v>
      </c>
      <c r="F282" s="59">
        <f>VLOOKUP(E282,[1]!CodeIATA[#All],2,FALSE)</f>
        <v>0.7258</v>
      </c>
      <c r="G282"/>
    </row>
    <row r="283" spans="1:7" x14ac:dyDescent="0.25">
      <c r="A283" s="51" t="s">
        <v>1052</v>
      </c>
      <c r="B283" s="53" t="s">
        <v>35</v>
      </c>
      <c r="C283" s="51" t="s">
        <v>112</v>
      </c>
      <c r="D283" s="53" t="s">
        <v>140</v>
      </c>
      <c r="E283" s="53" t="s">
        <v>1051</v>
      </c>
      <c r="F283" s="59">
        <f>VLOOKUP(E283,[1]!CodeIATA[#All],2,FALSE)</f>
        <v>0.4577</v>
      </c>
      <c r="G283"/>
    </row>
    <row r="284" spans="1:7" x14ac:dyDescent="0.25">
      <c r="A284" s="53" t="s">
        <v>2141</v>
      </c>
      <c r="B284" s="53" t="s">
        <v>35</v>
      </c>
      <c r="C284" s="53" t="s">
        <v>112</v>
      </c>
      <c r="D284" s="53" t="s">
        <v>124</v>
      </c>
      <c r="E284" s="53" t="s">
        <v>2142</v>
      </c>
      <c r="F284" s="61">
        <f>VLOOKUP(E284,[1]!CodeIATA[#All],2,FALSE)</f>
        <v>0.41959999999999997</v>
      </c>
      <c r="G284"/>
    </row>
    <row r="285" spans="1:7" x14ac:dyDescent="0.25">
      <c r="A285" s="52" t="s">
        <v>1014</v>
      </c>
      <c r="B285" s="53" t="s">
        <v>35</v>
      </c>
      <c r="C285" s="53" t="s">
        <v>112</v>
      </c>
      <c r="D285" s="53" t="s">
        <v>210</v>
      </c>
      <c r="E285" s="53" t="s">
        <v>1015</v>
      </c>
      <c r="F285" s="61">
        <f>VLOOKUP(E285,[1]!CodeIATA[#All],2,FALSE)</f>
        <v>0.34899999999999998</v>
      </c>
      <c r="G285"/>
    </row>
    <row r="286" spans="1:7" x14ac:dyDescent="0.25">
      <c r="A286" s="53" t="s">
        <v>203</v>
      </c>
      <c r="B286" s="53" t="s">
        <v>35</v>
      </c>
      <c r="C286" s="53" t="s">
        <v>112</v>
      </c>
      <c r="D286" s="53" t="s">
        <v>124</v>
      </c>
      <c r="E286" s="53" t="s">
        <v>1065</v>
      </c>
      <c r="F286" s="59">
        <f>VLOOKUP(E286,[1]!CodeIATA[#All],2,FALSE)</f>
        <v>0.18720000000000001</v>
      </c>
      <c r="G286"/>
    </row>
    <row r="287" spans="1:7" x14ac:dyDescent="0.25">
      <c r="A287" s="62" t="s">
        <v>2143</v>
      </c>
      <c r="B287" s="53" t="s">
        <v>35</v>
      </c>
      <c r="C287" s="53" t="s">
        <v>112</v>
      </c>
      <c r="D287" s="53" t="s">
        <v>150</v>
      </c>
      <c r="E287" s="53" t="s">
        <v>1127</v>
      </c>
      <c r="F287" s="59">
        <f>VLOOKUP(E287,[1]!CodeIATA[#All],2,FALSE)</f>
        <v>1.0671999999999999</v>
      </c>
      <c r="G287"/>
    </row>
    <row r="288" spans="1:7" x14ac:dyDescent="0.25">
      <c r="A288" s="53" t="s">
        <v>1116</v>
      </c>
      <c r="B288" s="53" t="s">
        <v>35</v>
      </c>
      <c r="C288" s="53" t="s">
        <v>112</v>
      </c>
      <c r="D288" s="62" t="s">
        <v>113</v>
      </c>
      <c r="E288" s="53" t="s">
        <v>1084</v>
      </c>
      <c r="F288" s="61">
        <f>VLOOKUP(E288,[1]!CodeIATA[#All],2,FALSE)</f>
        <v>0.32650000000000001</v>
      </c>
      <c r="G288"/>
    </row>
    <row r="289" spans="1:7" x14ac:dyDescent="0.25">
      <c r="A289" s="53" t="s">
        <v>204</v>
      </c>
      <c r="B289" s="53" t="s">
        <v>35</v>
      </c>
      <c r="C289" s="53" t="s">
        <v>112</v>
      </c>
      <c r="D289" s="53" t="s">
        <v>113</v>
      </c>
      <c r="E289" s="53" t="s">
        <v>1084</v>
      </c>
      <c r="F289" s="59">
        <f>VLOOKUP(E289,[1]!CodeIATA[#All],2,FALSE)</f>
        <v>0.32650000000000001</v>
      </c>
      <c r="G289"/>
    </row>
    <row r="290" spans="1:7" x14ac:dyDescent="0.25">
      <c r="A290" s="53" t="s">
        <v>205</v>
      </c>
      <c r="B290" s="53" t="s">
        <v>35</v>
      </c>
      <c r="C290" s="53" t="s">
        <v>112</v>
      </c>
      <c r="D290" s="53" t="s">
        <v>115</v>
      </c>
      <c r="E290" s="53" t="s">
        <v>1080</v>
      </c>
      <c r="F290" s="59">
        <f>VLOOKUP(E290,[1]!CodeIATA[#All],2,FALSE)</f>
        <v>0.1983</v>
      </c>
      <c r="G290"/>
    </row>
    <row r="291" spans="1:7" x14ac:dyDescent="0.25">
      <c r="A291" s="53" t="s">
        <v>206</v>
      </c>
      <c r="B291" s="53" t="s">
        <v>35</v>
      </c>
      <c r="C291" s="53" t="s">
        <v>112</v>
      </c>
      <c r="D291" s="62" t="s">
        <v>1030</v>
      </c>
      <c r="E291" s="53" t="s">
        <v>1013</v>
      </c>
      <c r="F291" s="59">
        <f>VLOOKUP(E291,[1]!CodeIATA[#All],2,FALSE)</f>
        <v>0.69940000000000002</v>
      </c>
      <c r="G291"/>
    </row>
    <row r="292" spans="1:7" x14ac:dyDescent="0.25">
      <c r="A292" t="s">
        <v>207</v>
      </c>
      <c r="B292" s="53" t="s">
        <v>35</v>
      </c>
      <c r="C292" s="53" t="s">
        <v>112</v>
      </c>
      <c r="D292" s="62" t="s">
        <v>1030</v>
      </c>
      <c r="E292" s="53" t="s">
        <v>1039</v>
      </c>
      <c r="F292" s="59">
        <f>VLOOKUP(E292,[1]!CodeIATA[#All],2,FALSE)</f>
        <v>0.63519999999999999</v>
      </c>
      <c r="G292"/>
    </row>
    <row r="293" spans="1:7" x14ac:dyDescent="0.25">
      <c r="A293" s="63" t="s">
        <v>208</v>
      </c>
      <c r="B293" s="53" t="s">
        <v>35</v>
      </c>
      <c r="C293" s="53" t="s">
        <v>112</v>
      </c>
      <c r="D293" s="53" t="s">
        <v>140</v>
      </c>
      <c r="E293" s="60" t="s">
        <v>1053</v>
      </c>
      <c r="F293" s="59">
        <f>VLOOKUP(E293,[1]!CodeIATA[#All],2,FALSE)</f>
        <v>0.28110000000000002</v>
      </c>
      <c r="G293"/>
    </row>
    <row r="294" spans="1:7" x14ac:dyDescent="0.25">
      <c r="A294" s="68" t="s">
        <v>2144</v>
      </c>
      <c r="B294" s="53" t="s">
        <v>35</v>
      </c>
      <c r="C294" s="53" t="s">
        <v>112</v>
      </c>
      <c r="D294" s="62" t="s">
        <v>113</v>
      </c>
      <c r="E294" s="53" t="s">
        <v>2145</v>
      </c>
      <c r="F294" s="59">
        <f>VLOOKUP(E294,[1]!CodeIATA[#All],2,FALSE)</f>
        <v>0.37</v>
      </c>
      <c r="G294"/>
    </row>
    <row r="295" spans="1:7" x14ac:dyDescent="0.25">
      <c r="A295" t="s">
        <v>209</v>
      </c>
      <c r="B295" s="53" t="s">
        <v>35</v>
      </c>
      <c r="C295" s="53" t="s">
        <v>112</v>
      </c>
      <c r="D295" s="53" t="s">
        <v>124</v>
      </c>
      <c r="E295" s="53" t="s">
        <v>1070</v>
      </c>
      <c r="F295" s="59">
        <f>VLOOKUP(E295,[1]!CodeIATA[#All],2,FALSE)</f>
        <v>0.19919999999999999</v>
      </c>
      <c r="G295"/>
    </row>
    <row r="296" spans="1:7" x14ac:dyDescent="0.25">
      <c r="A296" t="s">
        <v>2146</v>
      </c>
      <c r="B296" s="53" t="s">
        <v>35</v>
      </c>
      <c r="C296" s="53" t="s">
        <v>112</v>
      </c>
      <c r="D296" s="53" t="s">
        <v>144</v>
      </c>
      <c r="E296" s="53" t="s">
        <v>1054</v>
      </c>
      <c r="F296" s="59">
        <f>VLOOKUP(E296,[1]!CodeIATA[#All],2,FALSE)</f>
        <v>0.28360000000000002</v>
      </c>
      <c r="G296"/>
    </row>
    <row r="297" spans="1:7" x14ac:dyDescent="0.25">
      <c r="A297" t="s">
        <v>1032</v>
      </c>
      <c r="B297" s="62" t="s">
        <v>35</v>
      </c>
      <c r="C297" s="65" t="s">
        <v>112</v>
      </c>
      <c r="D297" s="62" t="s">
        <v>1030</v>
      </c>
      <c r="E297" s="53" t="s">
        <v>1013</v>
      </c>
      <c r="F297" s="59">
        <f>VLOOKUP(E297,[1]!CodeIATA[#All],2,FALSE)</f>
        <v>0.69940000000000002</v>
      </c>
      <c r="G297"/>
    </row>
    <row r="298" spans="1:7" x14ac:dyDescent="0.25">
      <c r="A298" t="s">
        <v>211</v>
      </c>
      <c r="B298" s="53" t="s">
        <v>35</v>
      </c>
      <c r="C298" s="53" t="s">
        <v>112</v>
      </c>
      <c r="D298" s="53" t="s">
        <v>2096</v>
      </c>
      <c r="E298" s="53" t="s">
        <v>1016</v>
      </c>
      <c r="F298" s="59">
        <f>VLOOKUP(E298,[1]!CodeIATA[#All],2,FALSE)</f>
        <v>0.81850000000000001</v>
      </c>
      <c r="G298"/>
    </row>
    <row r="299" spans="1:7" x14ac:dyDescent="0.25">
      <c r="A299" t="s">
        <v>212</v>
      </c>
      <c r="B299" s="53" t="s">
        <v>35</v>
      </c>
      <c r="C299" s="53" t="s">
        <v>112</v>
      </c>
      <c r="D299" s="53" t="s">
        <v>131</v>
      </c>
      <c r="E299" s="53" t="s">
        <v>1003</v>
      </c>
      <c r="F299" s="59">
        <f>VLOOKUP(E299,[1]!CodeIATA[#All],2,FALSE)</f>
        <v>0.47510000000000002</v>
      </c>
      <c r="G299"/>
    </row>
    <row r="300" spans="1:7" x14ac:dyDescent="0.25">
      <c r="A300" s="64" t="s">
        <v>1017</v>
      </c>
      <c r="B300" s="53" t="s">
        <v>35</v>
      </c>
      <c r="C300" s="53" t="s">
        <v>112</v>
      </c>
      <c r="D300" s="53" t="s">
        <v>210</v>
      </c>
      <c r="E300" s="53" t="s">
        <v>1018</v>
      </c>
      <c r="F300" s="61">
        <f>VLOOKUP(E300,[1]!CodeIATA[#All],2,FALSE)</f>
        <v>0.29020000000000001</v>
      </c>
      <c r="G300"/>
    </row>
    <row r="301" spans="1:7" x14ac:dyDescent="0.25">
      <c r="A301" t="s">
        <v>213</v>
      </c>
      <c r="B301" s="53" t="s">
        <v>35</v>
      </c>
      <c r="C301" s="53" t="s">
        <v>112</v>
      </c>
      <c r="D301" s="53" t="s">
        <v>131</v>
      </c>
      <c r="E301" s="53" t="s">
        <v>1003</v>
      </c>
      <c r="F301" s="59">
        <f>VLOOKUP(E301,[1]!CodeIATA[#All],2,FALSE)</f>
        <v>0.47510000000000002</v>
      </c>
      <c r="G301"/>
    </row>
    <row r="302" spans="1:7" x14ac:dyDescent="0.25">
      <c r="A302" s="53" t="s">
        <v>1019</v>
      </c>
      <c r="B302" s="53" t="s">
        <v>35</v>
      </c>
      <c r="C302" s="53" t="s">
        <v>112</v>
      </c>
      <c r="D302" s="62" t="s">
        <v>210</v>
      </c>
      <c r="E302" s="53" t="s">
        <v>999</v>
      </c>
      <c r="F302" s="61">
        <f>VLOOKUP(E302,[1]!CodeIATA[#All],2,FALSE)</f>
        <v>0.622</v>
      </c>
      <c r="G302"/>
    </row>
    <row r="303" spans="1:7" x14ac:dyDescent="0.25">
      <c r="A303" s="53" t="s">
        <v>214</v>
      </c>
      <c r="B303" s="53" t="s">
        <v>35</v>
      </c>
      <c r="C303" s="53" t="s">
        <v>112</v>
      </c>
      <c r="D303" s="53" t="s">
        <v>150</v>
      </c>
      <c r="E303" s="53" t="s">
        <v>1128</v>
      </c>
      <c r="F303" s="59">
        <f>VLOOKUP(E303,[1]!CodeIATA[#All],2,FALSE)</f>
        <v>0.82669999999999999</v>
      </c>
      <c r="G303"/>
    </row>
    <row r="304" spans="1:7" x14ac:dyDescent="0.25">
      <c r="A304" s="53" t="s">
        <v>207</v>
      </c>
      <c r="B304" s="53" t="s">
        <v>77</v>
      </c>
      <c r="C304" s="60" t="s">
        <v>2147</v>
      </c>
      <c r="D304" s="53" t="s">
        <v>2148</v>
      </c>
      <c r="E304" s="53" t="s">
        <v>2149</v>
      </c>
      <c r="F304" s="59">
        <f>VLOOKUP(E304,[1]!CodeIATA[#All],2,FALSE)</f>
        <v>1.4935</v>
      </c>
      <c r="G304"/>
    </row>
    <row r="305" spans="1:7" x14ac:dyDescent="0.25">
      <c r="A305" s="53" t="s">
        <v>1997</v>
      </c>
      <c r="B305" s="53" t="s">
        <v>26</v>
      </c>
      <c r="C305" s="60" t="s">
        <v>215</v>
      </c>
      <c r="D305" s="69" t="s">
        <v>216</v>
      </c>
      <c r="E305" s="53" t="s">
        <v>1998</v>
      </c>
      <c r="F305" s="59">
        <f>VLOOKUP(E305,[1]!CodeIATA[#All],2,FALSE)</f>
        <v>1.1827000000000001</v>
      </c>
      <c r="G305"/>
    </row>
    <row r="306" spans="1:7" x14ac:dyDescent="0.25">
      <c r="A306" s="52" t="s">
        <v>1999</v>
      </c>
      <c r="B306" s="53" t="s">
        <v>26</v>
      </c>
      <c r="C306" s="60" t="s">
        <v>215</v>
      </c>
      <c r="D306" s="69" t="s">
        <v>216</v>
      </c>
      <c r="E306" s="53" t="s">
        <v>1998</v>
      </c>
      <c r="F306" s="61">
        <f>VLOOKUP(E306,[1]!CodeIATA[#All],2,FALSE)</f>
        <v>1.1827000000000001</v>
      </c>
      <c r="G306"/>
    </row>
    <row r="307" spans="1:7" x14ac:dyDescent="0.25">
      <c r="A307" s="60" t="s">
        <v>217</v>
      </c>
      <c r="B307" s="53" t="s">
        <v>26</v>
      </c>
      <c r="C307" s="60" t="s">
        <v>215</v>
      </c>
      <c r="D307" s="69" t="s">
        <v>216</v>
      </c>
      <c r="E307" s="60" t="s">
        <v>2000</v>
      </c>
      <c r="F307" s="59">
        <f>VLOOKUP(E307,[1]!CodeIATA[#All],2,FALSE)</f>
        <v>0.79290000000000005</v>
      </c>
      <c r="G307"/>
    </row>
    <row r="308" spans="1:7" x14ac:dyDescent="0.25">
      <c r="A308" s="53" t="s">
        <v>219</v>
      </c>
      <c r="B308" s="53" t="s">
        <v>26</v>
      </c>
      <c r="C308" s="60" t="s">
        <v>215</v>
      </c>
      <c r="D308" s="53" t="s">
        <v>218</v>
      </c>
      <c r="E308" s="53" t="s">
        <v>1643</v>
      </c>
      <c r="F308" s="59">
        <f>VLOOKUP(E308,[1]!CodeIATA[#All],2,FALSE)</f>
        <v>0.92349999999999999</v>
      </c>
      <c r="G308"/>
    </row>
    <row r="309" spans="1:7" x14ac:dyDescent="0.25">
      <c r="A309" s="53" t="s">
        <v>2011</v>
      </c>
      <c r="B309" s="53" t="s">
        <v>26</v>
      </c>
      <c r="C309" s="65" t="s">
        <v>215</v>
      </c>
      <c r="D309" s="53" t="s">
        <v>218</v>
      </c>
      <c r="E309" s="53" t="s">
        <v>2008</v>
      </c>
      <c r="F309" s="59">
        <f>VLOOKUP(E309,[1]!CodeIATA[#All],2,FALSE)</f>
        <v>0.83099999999999996</v>
      </c>
      <c r="G309"/>
    </row>
    <row r="310" spans="1:7" x14ac:dyDescent="0.25">
      <c r="A310" s="53" t="s">
        <v>2150</v>
      </c>
      <c r="B310" s="53" t="s">
        <v>26</v>
      </c>
      <c r="C310" s="60" t="s">
        <v>215</v>
      </c>
      <c r="D310" s="53" t="s">
        <v>216</v>
      </c>
      <c r="E310" s="53" t="s">
        <v>2001</v>
      </c>
      <c r="F310" s="59">
        <f>VLOOKUP(E310,[1]!CodeIATA[#All],2,FALSE)</f>
        <v>0.9173</v>
      </c>
      <c r="G310"/>
    </row>
    <row r="311" spans="1:7" x14ac:dyDescent="0.25">
      <c r="A311" s="53" t="s">
        <v>220</v>
      </c>
      <c r="B311" s="53" t="s">
        <v>26</v>
      </c>
      <c r="C311" s="60" t="s">
        <v>215</v>
      </c>
      <c r="D311" s="53" t="s">
        <v>216</v>
      </c>
      <c r="E311" s="53" t="s">
        <v>2001</v>
      </c>
      <c r="F311" s="59">
        <f>VLOOKUP(E311,[1]!CodeIATA[#All],2,FALSE)</f>
        <v>0.9173</v>
      </c>
      <c r="G311"/>
    </row>
    <row r="312" spans="1:7" x14ac:dyDescent="0.25">
      <c r="A312" s="52" t="s">
        <v>2002</v>
      </c>
      <c r="B312" s="53" t="s">
        <v>26</v>
      </c>
      <c r="C312" s="60" t="s">
        <v>215</v>
      </c>
      <c r="D312" s="69" t="s">
        <v>216</v>
      </c>
      <c r="E312" s="53" t="s">
        <v>2001</v>
      </c>
      <c r="F312" s="61">
        <f>VLOOKUP(E312,[1]!CodeIATA[#All],2,FALSE)</f>
        <v>0.9173</v>
      </c>
      <c r="G312"/>
    </row>
    <row r="313" spans="1:7" x14ac:dyDescent="0.25">
      <c r="A313" s="52" t="s">
        <v>2003</v>
      </c>
      <c r="B313" s="53" t="s">
        <v>26</v>
      </c>
      <c r="C313" s="60" t="s">
        <v>215</v>
      </c>
      <c r="D313" s="69" t="s">
        <v>216</v>
      </c>
      <c r="E313" s="53" t="s">
        <v>2001</v>
      </c>
      <c r="F313" s="61">
        <f>VLOOKUP(E313,[1]!CodeIATA[#All],2,FALSE)</f>
        <v>0.9173</v>
      </c>
      <c r="G313"/>
    </row>
    <row r="314" spans="1:7" x14ac:dyDescent="0.25">
      <c r="A314" s="62" t="s">
        <v>2012</v>
      </c>
      <c r="B314" s="53" t="s">
        <v>26</v>
      </c>
      <c r="C314" s="65" t="s">
        <v>215</v>
      </c>
      <c r="D314" s="53" t="s">
        <v>218</v>
      </c>
      <c r="E314" s="53" t="s">
        <v>1998</v>
      </c>
      <c r="F314" s="59">
        <f>VLOOKUP(E314,[1]!CodeIATA[#All],2,FALSE)</f>
        <v>1.1827000000000001</v>
      </c>
      <c r="G314"/>
    </row>
    <row r="315" spans="1:7" x14ac:dyDescent="0.25">
      <c r="A315" s="53" t="s">
        <v>221</v>
      </c>
      <c r="B315" s="53" t="s">
        <v>26</v>
      </c>
      <c r="C315" s="60" t="s">
        <v>215</v>
      </c>
      <c r="D315" s="69" t="s">
        <v>216</v>
      </c>
      <c r="E315" t="s">
        <v>2001</v>
      </c>
      <c r="F315" s="59">
        <f>VLOOKUP(E315,[1]!CodeIATA[#All],2,FALSE)</f>
        <v>0.9173</v>
      </c>
      <c r="G315"/>
    </row>
    <row r="316" spans="1:7" x14ac:dyDescent="0.25">
      <c r="A316" s="69" t="s">
        <v>222</v>
      </c>
      <c r="B316" s="53" t="s">
        <v>26</v>
      </c>
      <c r="C316" s="60" t="s">
        <v>215</v>
      </c>
      <c r="D316" s="69" t="s">
        <v>216</v>
      </c>
      <c r="E316" s="70" t="s">
        <v>1599</v>
      </c>
      <c r="F316" s="59">
        <f>VLOOKUP(E316,[1]!CodeIATA[#All],2,FALSE)</f>
        <v>0.71609999999999996</v>
      </c>
      <c r="G316"/>
    </row>
    <row r="317" spans="1:7" x14ac:dyDescent="0.25">
      <c r="A317" s="52" t="s">
        <v>2004</v>
      </c>
      <c r="B317" s="53" t="s">
        <v>26</v>
      </c>
      <c r="C317" s="60" t="s">
        <v>215</v>
      </c>
      <c r="D317" s="69" t="s">
        <v>216</v>
      </c>
      <c r="E317" t="s">
        <v>1599</v>
      </c>
      <c r="F317" s="61">
        <f>VLOOKUP(E317,[1]!CodeIATA[#All],2,FALSE)</f>
        <v>0.71609999999999996</v>
      </c>
      <c r="G317"/>
    </row>
    <row r="318" spans="1:7" x14ac:dyDescent="0.25">
      <c r="A318" s="69" t="s">
        <v>223</v>
      </c>
      <c r="B318" s="53" t="s">
        <v>26</v>
      </c>
      <c r="C318" s="60" t="s">
        <v>215</v>
      </c>
      <c r="D318" s="69" t="s">
        <v>216</v>
      </c>
      <c r="E318" s="69" t="s">
        <v>1599</v>
      </c>
      <c r="F318" s="59">
        <f>VLOOKUP(E318,[1]!CodeIATA[#All],2,FALSE)</f>
        <v>0.71609999999999996</v>
      </c>
      <c r="G318"/>
    </row>
    <row r="319" spans="1:7" x14ac:dyDescent="0.25">
      <c r="A319" s="53" t="s">
        <v>2151</v>
      </c>
      <c r="B319" s="53" t="s">
        <v>26</v>
      </c>
      <c r="C319" s="60" t="s">
        <v>215</v>
      </c>
      <c r="D319" s="69" t="s">
        <v>216</v>
      </c>
      <c r="E319" s="53" t="s">
        <v>2001</v>
      </c>
      <c r="F319" s="59">
        <f>VLOOKUP(E319,[1]!CodeIATA[#All],2,FALSE)</f>
        <v>0.9173</v>
      </c>
      <c r="G319"/>
    </row>
    <row r="320" spans="1:7" x14ac:dyDescent="0.25">
      <c r="A320" t="s">
        <v>2152</v>
      </c>
      <c r="B320" s="53" t="s">
        <v>26</v>
      </c>
      <c r="C320" s="60" t="s">
        <v>215</v>
      </c>
      <c r="D320" s="69" t="s">
        <v>216</v>
      </c>
      <c r="E320" s="53" t="s">
        <v>2008</v>
      </c>
      <c r="F320" s="59">
        <f>VLOOKUP(E320,[1]!CodeIATA[#All],2,FALSE)</f>
        <v>0.83099999999999996</v>
      </c>
      <c r="G320"/>
    </row>
    <row r="321" spans="1:7" x14ac:dyDescent="0.25">
      <c r="A321" t="s">
        <v>224</v>
      </c>
      <c r="B321" s="53" t="s">
        <v>26</v>
      </c>
      <c r="C321" s="60" t="s">
        <v>215</v>
      </c>
      <c r="D321" s="69" t="s">
        <v>216</v>
      </c>
      <c r="E321" s="53" t="s">
        <v>2000</v>
      </c>
      <c r="F321" s="59">
        <f>VLOOKUP(E321,[1]!CodeIATA[#All],2,FALSE)</f>
        <v>0.79290000000000005</v>
      </c>
      <c r="G321"/>
    </row>
    <row r="322" spans="1:7" x14ac:dyDescent="0.25">
      <c r="A322" s="64" t="s">
        <v>2005</v>
      </c>
      <c r="B322" s="53" t="s">
        <v>26</v>
      </c>
      <c r="C322" s="60" t="s">
        <v>215</v>
      </c>
      <c r="D322" s="69" t="s">
        <v>216</v>
      </c>
      <c r="E322" s="53" t="s">
        <v>1599</v>
      </c>
      <c r="F322" s="61">
        <f>VLOOKUP(E322,[1]!CodeIATA[#All],2,FALSE)</f>
        <v>0.71609999999999996</v>
      </c>
      <c r="G322"/>
    </row>
    <row r="323" spans="1:7" x14ac:dyDescent="0.25">
      <c r="A323" s="53" t="s">
        <v>2153</v>
      </c>
      <c r="B323" s="53" t="s">
        <v>26</v>
      </c>
      <c r="C323" s="60" t="s">
        <v>215</v>
      </c>
      <c r="D323" s="69" t="s">
        <v>216</v>
      </c>
      <c r="E323" s="53" t="s">
        <v>853</v>
      </c>
      <c r="F323" s="59">
        <f>VLOOKUP(E323,[1]!CodeIATA[#All],2,FALSE)</f>
        <v>0.81030000000000002</v>
      </c>
      <c r="G323"/>
    </row>
    <row r="324" spans="1:7" x14ac:dyDescent="0.25">
      <c r="A324" s="69" t="s">
        <v>225</v>
      </c>
      <c r="B324" s="53" t="s">
        <v>26</v>
      </c>
      <c r="C324" s="60" t="s">
        <v>215</v>
      </c>
      <c r="D324" s="69" t="s">
        <v>216</v>
      </c>
      <c r="E324" s="69" t="s">
        <v>2001</v>
      </c>
      <c r="F324" s="59">
        <f>VLOOKUP(E324,[1]!CodeIATA[#All],2,FALSE)</f>
        <v>0.9173</v>
      </c>
      <c r="G324"/>
    </row>
    <row r="325" spans="1:7" x14ac:dyDescent="0.25">
      <c r="A325" s="52" t="s">
        <v>2006</v>
      </c>
      <c r="B325" s="53" t="s">
        <v>26</v>
      </c>
      <c r="C325" s="60" t="s">
        <v>215</v>
      </c>
      <c r="D325" s="69" t="s">
        <v>216</v>
      </c>
      <c r="E325" s="53" t="s">
        <v>2001</v>
      </c>
      <c r="F325" s="61">
        <f>VLOOKUP(E325,[1]!CodeIATA[#All],2,FALSE)</f>
        <v>0.9173</v>
      </c>
      <c r="G325"/>
    </row>
    <row r="326" spans="1:7" x14ac:dyDescent="0.25">
      <c r="A326" s="53" t="s">
        <v>2154</v>
      </c>
      <c r="B326" s="53" t="s">
        <v>26</v>
      </c>
      <c r="C326" s="60" t="s">
        <v>215</v>
      </c>
      <c r="D326" s="69" t="s">
        <v>216</v>
      </c>
      <c r="E326" s="53" t="s">
        <v>1599</v>
      </c>
      <c r="F326" s="59">
        <f>VLOOKUP(E326,[1]!CodeIATA[#All],2,FALSE)</f>
        <v>0.71609999999999996</v>
      </c>
      <c r="G326"/>
    </row>
    <row r="327" spans="1:7" x14ac:dyDescent="0.25">
      <c r="A327" s="52" t="s">
        <v>2007</v>
      </c>
      <c r="B327" s="53" t="s">
        <v>26</v>
      </c>
      <c r="C327" s="60" t="s">
        <v>215</v>
      </c>
      <c r="D327" s="69" t="s">
        <v>216</v>
      </c>
      <c r="E327" s="53" t="s">
        <v>2008</v>
      </c>
      <c r="F327" s="61">
        <f>VLOOKUP(E327,[1]!CodeIATA[#All],2,FALSE)</f>
        <v>0.83099999999999996</v>
      </c>
      <c r="G327"/>
    </row>
    <row r="328" spans="1:7" x14ac:dyDescent="0.25">
      <c r="A328" s="53" t="s">
        <v>2009</v>
      </c>
      <c r="B328" s="53" t="s">
        <v>26</v>
      </c>
      <c r="C328" s="60" t="s">
        <v>215</v>
      </c>
      <c r="D328" s="69" t="s">
        <v>216</v>
      </c>
      <c r="E328" s="53" t="s">
        <v>1998</v>
      </c>
      <c r="F328" s="59">
        <f>VLOOKUP(E328,[1]!CodeIATA[#All],2,FALSE)</f>
        <v>1.1827000000000001</v>
      </c>
      <c r="G328"/>
    </row>
    <row r="329" spans="1:7" x14ac:dyDescent="0.25">
      <c r="A329" s="53" t="s">
        <v>2155</v>
      </c>
      <c r="B329" s="53" t="s">
        <v>26</v>
      </c>
      <c r="C329" s="60" t="s">
        <v>215</v>
      </c>
      <c r="D329" s="69" t="s">
        <v>216</v>
      </c>
      <c r="E329" s="69" t="s">
        <v>1599</v>
      </c>
      <c r="F329" s="59">
        <f>VLOOKUP(E329,[1]!CodeIATA[#All],2,FALSE)</f>
        <v>0.71609999999999996</v>
      </c>
      <c r="G329"/>
    </row>
    <row r="330" spans="1:7" x14ac:dyDescent="0.25">
      <c r="A330" s="53" t="s">
        <v>2010</v>
      </c>
      <c r="B330" s="53" t="s">
        <v>26</v>
      </c>
      <c r="C330" s="60" t="s">
        <v>215</v>
      </c>
      <c r="D330" s="69" t="s">
        <v>216</v>
      </c>
      <c r="E330" s="53" t="s">
        <v>2008</v>
      </c>
      <c r="F330" s="59">
        <f>VLOOKUP(E330,[1]!CodeIATA[#All],2,FALSE)</f>
        <v>0.83099999999999996</v>
      </c>
      <c r="G330"/>
    </row>
    <row r="331" spans="1:7" x14ac:dyDescent="0.25">
      <c r="A331" s="53" t="s">
        <v>226</v>
      </c>
      <c r="B331" s="53" t="s">
        <v>26</v>
      </c>
      <c r="C331" s="60" t="s">
        <v>215</v>
      </c>
      <c r="D331" s="69" t="s">
        <v>216</v>
      </c>
      <c r="E331" s="53" t="s">
        <v>2008</v>
      </c>
      <c r="F331" s="59">
        <f>VLOOKUP(E331,[1]!CodeIATA[#All],2,FALSE)</f>
        <v>0.83099999999999996</v>
      </c>
      <c r="G331"/>
    </row>
    <row r="332" spans="1:7" x14ac:dyDescent="0.25">
      <c r="A332" s="53" t="s">
        <v>229</v>
      </c>
      <c r="B332" s="53" t="s">
        <v>35</v>
      </c>
      <c r="C332" s="60" t="s">
        <v>227</v>
      </c>
      <c r="D332" s="53" t="s">
        <v>228</v>
      </c>
      <c r="E332" s="53" t="s">
        <v>1129</v>
      </c>
      <c r="F332" s="59">
        <f>VLOOKUP(E332,[1]!CodeIATA[#All],2,FALSE)</f>
        <v>1.1520999999999999</v>
      </c>
      <c r="G332"/>
    </row>
    <row r="333" spans="1:7" x14ac:dyDescent="0.25">
      <c r="A333" s="53" t="s">
        <v>2156</v>
      </c>
      <c r="B333" s="53" t="s">
        <v>35</v>
      </c>
      <c r="C333" s="60" t="s">
        <v>227</v>
      </c>
      <c r="D333" s="53" t="s">
        <v>228</v>
      </c>
      <c r="E333" s="53" t="s">
        <v>1133</v>
      </c>
      <c r="F333" s="59">
        <f>VLOOKUP(E333,[1]!CodeIATA[#All],2,FALSE)</f>
        <v>1.0319</v>
      </c>
      <c r="G333"/>
    </row>
    <row r="334" spans="1:7" x14ac:dyDescent="0.25">
      <c r="A334" s="53" t="s">
        <v>2157</v>
      </c>
      <c r="B334" s="53" t="s">
        <v>35</v>
      </c>
      <c r="C334" s="60" t="s">
        <v>227</v>
      </c>
      <c r="D334" s="53" t="s">
        <v>228</v>
      </c>
      <c r="E334" s="53" t="s">
        <v>1133</v>
      </c>
      <c r="F334" s="59">
        <f>VLOOKUP(E334,[1]!CodeIATA[#All],2,FALSE)</f>
        <v>1.0319</v>
      </c>
      <c r="G334"/>
    </row>
    <row r="335" spans="1:7" x14ac:dyDescent="0.25">
      <c r="A335" s="53" t="s">
        <v>1130</v>
      </c>
      <c r="B335" s="53" t="s">
        <v>35</v>
      </c>
      <c r="C335" s="60" t="s">
        <v>227</v>
      </c>
      <c r="D335" s="62" t="s">
        <v>228</v>
      </c>
      <c r="E335" s="53" t="s">
        <v>1131</v>
      </c>
      <c r="F335" s="61">
        <f>VLOOKUP(E335,[1]!CodeIATA[#All],2,FALSE)</f>
        <v>1.1426000000000001</v>
      </c>
      <c r="G335"/>
    </row>
    <row r="336" spans="1:7" x14ac:dyDescent="0.25">
      <c r="A336" s="53" t="s">
        <v>230</v>
      </c>
      <c r="B336" s="53" t="s">
        <v>35</v>
      </c>
      <c r="C336" s="60" t="s">
        <v>227</v>
      </c>
      <c r="D336" s="53" t="s">
        <v>228</v>
      </c>
      <c r="E336" s="53" t="s">
        <v>1132</v>
      </c>
      <c r="F336" s="59">
        <f>VLOOKUP(E336,[1]!CodeIATA[#All],2,FALSE)</f>
        <v>1.3829</v>
      </c>
      <c r="G336"/>
    </row>
    <row r="337" spans="1:7" x14ac:dyDescent="0.25">
      <c r="A337" s="60" t="s">
        <v>231</v>
      </c>
      <c r="B337" s="53" t="s">
        <v>35</v>
      </c>
      <c r="C337" s="60" t="s">
        <v>227</v>
      </c>
      <c r="D337" s="53" t="s">
        <v>228</v>
      </c>
      <c r="E337" s="60" t="s">
        <v>1133</v>
      </c>
      <c r="F337" s="59">
        <f>VLOOKUP(E337,[1]!CodeIATA[#All],2,FALSE)</f>
        <v>1.0319</v>
      </c>
      <c r="G337"/>
    </row>
    <row r="338" spans="1:7" x14ac:dyDescent="0.25">
      <c r="A338" s="53" t="s">
        <v>232</v>
      </c>
      <c r="B338" s="53" t="s">
        <v>35</v>
      </c>
      <c r="C338" s="60" t="s">
        <v>227</v>
      </c>
      <c r="D338" s="53" t="s">
        <v>228</v>
      </c>
      <c r="E338" s="53" t="s">
        <v>1133</v>
      </c>
      <c r="F338" s="59">
        <f>VLOOKUP(E338,[1]!CodeIATA[#All],2,FALSE)</f>
        <v>1.0319</v>
      </c>
      <c r="G338"/>
    </row>
    <row r="339" spans="1:7" x14ac:dyDescent="0.25">
      <c r="A339" s="53" t="s">
        <v>2158</v>
      </c>
      <c r="B339" s="53" t="s">
        <v>35</v>
      </c>
      <c r="C339" s="60" t="s">
        <v>227</v>
      </c>
      <c r="D339" s="53" t="s">
        <v>228</v>
      </c>
      <c r="E339" s="53" t="s">
        <v>1131</v>
      </c>
      <c r="F339" s="59">
        <f>VLOOKUP(E339,[1]!CodeIATA[#All],2,FALSE)</f>
        <v>1.1426000000000001</v>
      </c>
      <c r="G339"/>
    </row>
    <row r="340" spans="1:7" x14ac:dyDescent="0.25">
      <c r="A340" s="53" t="s">
        <v>1134</v>
      </c>
      <c r="B340" s="53" t="s">
        <v>35</v>
      </c>
      <c r="C340" s="60" t="s">
        <v>227</v>
      </c>
      <c r="D340" s="53" t="s">
        <v>228</v>
      </c>
      <c r="E340" s="53" t="s">
        <v>1135</v>
      </c>
      <c r="F340" s="59">
        <f>VLOOKUP(E340,[1]!CodeIATA[#All],2,FALSE)</f>
        <v>1.1657999999999999</v>
      </c>
      <c r="G340"/>
    </row>
    <row r="341" spans="1:7" x14ac:dyDescent="0.25">
      <c r="A341" s="53" t="s">
        <v>1136</v>
      </c>
      <c r="B341" s="53" t="s">
        <v>35</v>
      </c>
      <c r="C341" s="53" t="s">
        <v>227</v>
      </c>
      <c r="D341" s="53" t="s">
        <v>228</v>
      </c>
      <c r="E341" s="53" t="s">
        <v>1133</v>
      </c>
      <c r="F341" s="59">
        <f>VLOOKUP(E341,[1]!CodeIATA[#All],2,FALSE)</f>
        <v>1.0319</v>
      </c>
      <c r="G341"/>
    </row>
    <row r="342" spans="1:7" x14ac:dyDescent="0.25">
      <c r="A342" s="71" t="s">
        <v>2159</v>
      </c>
      <c r="B342" s="71" t="s">
        <v>233</v>
      </c>
      <c r="C342" s="72" t="s">
        <v>234</v>
      </c>
      <c r="D342" s="71" t="s">
        <v>235</v>
      </c>
      <c r="E342" s="71" t="s">
        <v>2039</v>
      </c>
      <c r="F342" s="59">
        <f>VLOOKUP(E342,[1]!CodeIATA[#All],2,FALSE)</f>
        <v>1.3222</v>
      </c>
      <c r="G342"/>
    </row>
    <row r="343" spans="1:7" x14ac:dyDescent="0.25">
      <c r="A343" t="s">
        <v>1137</v>
      </c>
      <c r="B343" s="53" t="s">
        <v>233</v>
      </c>
      <c r="C343" s="60" t="s">
        <v>234</v>
      </c>
      <c r="D343" s="53" t="s">
        <v>235</v>
      </c>
      <c r="E343" s="53" t="s">
        <v>1138</v>
      </c>
      <c r="F343" s="59">
        <f>VLOOKUP(E343,[1]!CodeIATA[#All],2,FALSE)</f>
        <v>0.94369999999999998</v>
      </c>
      <c r="G343"/>
    </row>
    <row r="344" spans="1:7" x14ac:dyDescent="0.25">
      <c r="A344" t="s">
        <v>1139</v>
      </c>
      <c r="B344" s="53" t="s">
        <v>233</v>
      </c>
      <c r="C344" s="60" t="s">
        <v>234</v>
      </c>
      <c r="D344" s="53" t="s">
        <v>235</v>
      </c>
      <c r="E344" s="53" t="s">
        <v>1140</v>
      </c>
      <c r="F344" s="59">
        <f>VLOOKUP(E344,[1]!CodeIATA[#All],2,FALSE)</f>
        <v>1.1267</v>
      </c>
      <c r="G344"/>
    </row>
    <row r="345" spans="1:7" x14ac:dyDescent="0.25">
      <c r="A345" t="s">
        <v>1141</v>
      </c>
      <c r="B345" s="53" t="s">
        <v>233</v>
      </c>
      <c r="C345" s="60" t="s">
        <v>234</v>
      </c>
      <c r="D345" s="53" t="s">
        <v>235</v>
      </c>
      <c r="E345" s="53" t="s">
        <v>1142</v>
      </c>
      <c r="F345" s="59">
        <f>VLOOKUP(E345,[1]!CodeIATA[#All],2,FALSE)</f>
        <v>1.2902</v>
      </c>
      <c r="G345"/>
    </row>
    <row r="346" spans="1:7" x14ac:dyDescent="0.25">
      <c r="A346" t="s">
        <v>1143</v>
      </c>
      <c r="B346" s="53" t="s">
        <v>233</v>
      </c>
      <c r="C346" s="60" t="s">
        <v>234</v>
      </c>
      <c r="D346" s="62" t="s">
        <v>235</v>
      </c>
      <c r="E346" s="53" t="s">
        <v>1144</v>
      </c>
      <c r="F346" s="61">
        <f>VLOOKUP(E346,[1]!CodeIATA[#All],2,FALSE)</f>
        <v>1.2128000000000001</v>
      </c>
      <c r="G346"/>
    </row>
    <row r="347" spans="1:7" x14ac:dyDescent="0.25">
      <c r="A347" s="53" t="s">
        <v>1145</v>
      </c>
      <c r="B347" s="53" t="s">
        <v>233</v>
      </c>
      <c r="C347" s="65" t="s">
        <v>234</v>
      </c>
      <c r="D347" s="53" t="s">
        <v>235</v>
      </c>
      <c r="E347" s="53" t="s">
        <v>1146</v>
      </c>
      <c r="F347" s="59">
        <f>VLOOKUP(E347,[1]!CodeIATA[#All],2,FALSE)</f>
        <v>1.5255000000000001</v>
      </c>
      <c r="G347"/>
    </row>
    <row r="348" spans="1:7" x14ac:dyDescent="0.25">
      <c r="A348" s="53" t="s">
        <v>236</v>
      </c>
      <c r="B348" s="53" t="s">
        <v>233</v>
      </c>
      <c r="C348" s="60" t="s">
        <v>234</v>
      </c>
      <c r="D348" s="53" t="s">
        <v>235</v>
      </c>
      <c r="E348" s="53" t="s">
        <v>112</v>
      </c>
      <c r="F348" s="59">
        <f>VLOOKUP(E348,[1]!CodeIATA[#All],2,FALSE)</f>
        <v>1.1457999999999999</v>
      </c>
      <c r="G348"/>
    </row>
    <row r="349" spans="1:7" x14ac:dyDescent="0.25">
      <c r="A349" s="52" t="s">
        <v>2160</v>
      </c>
      <c r="B349" s="53" t="s">
        <v>233</v>
      </c>
      <c r="C349" s="60" t="s">
        <v>234</v>
      </c>
      <c r="D349" s="53" t="s">
        <v>235</v>
      </c>
      <c r="E349" s="53" t="s">
        <v>1183</v>
      </c>
      <c r="F349" s="59">
        <f>VLOOKUP(E349,[1]!CodeIATA[#All],2,FALSE)</f>
        <v>1.2377</v>
      </c>
      <c r="G349"/>
    </row>
    <row r="350" spans="1:7" x14ac:dyDescent="0.25">
      <c r="A350" s="60" t="s">
        <v>237</v>
      </c>
      <c r="B350" s="53" t="s">
        <v>233</v>
      </c>
      <c r="C350" s="60" t="s">
        <v>234</v>
      </c>
      <c r="D350" s="53" t="s">
        <v>235</v>
      </c>
      <c r="E350" s="60" t="s">
        <v>1147</v>
      </c>
      <c r="F350" s="59">
        <f>VLOOKUP(E350,[1]!CodeIATA[#All],2,FALSE)</f>
        <v>1.3307</v>
      </c>
      <c r="G350"/>
    </row>
    <row r="351" spans="1:7" x14ac:dyDescent="0.25">
      <c r="A351" s="52" t="s">
        <v>2161</v>
      </c>
      <c r="B351" s="53" t="s">
        <v>233</v>
      </c>
      <c r="C351" s="60" t="s">
        <v>234</v>
      </c>
      <c r="D351" s="53" t="s">
        <v>235</v>
      </c>
      <c r="E351" s="53" t="s">
        <v>1147</v>
      </c>
      <c r="F351" s="59">
        <f>VLOOKUP(E351,[1]!CodeIATA[#All],2,FALSE)</f>
        <v>1.3307</v>
      </c>
      <c r="G351"/>
    </row>
    <row r="352" spans="1:7" x14ac:dyDescent="0.25">
      <c r="A352" s="53" t="s">
        <v>1148</v>
      </c>
      <c r="B352" s="53" t="s">
        <v>233</v>
      </c>
      <c r="C352" s="60" t="s">
        <v>234</v>
      </c>
      <c r="D352" s="53" t="s">
        <v>235</v>
      </c>
      <c r="E352" s="53" t="s">
        <v>1142</v>
      </c>
      <c r="F352" s="59">
        <f>VLOOKUP(E352,[1]!CodeIATA[#All],2,FALSE)</f>
        <v>1.2902</v>
      </c>
      <c r="G352"/>
    </row>
    <row r="353" spans="1:7" x14ac:dyDescent="0.25">
      <c r="A353" s="53" t="s">
        <v>1149</v>
      </c>
      <c r="B353" s="53" t="s">
        <v>233</v>
      </c>
      <c r="C353" s="60" t="s">
        <v>234</v>
      </c>
      <c r="D353" s="62" t="s">
        <v>235</v>
      </c>
      <c r="E353" s="53" t="s">
        <v>1150</v>
      </c>
      <c r="F353" s="61">
        <f>VLOOKUP(E353,[1]!CodeIATA[#All],2,FALSE)</f>
        <v>1.2710999999999999</v>
      </c>
      <c r="G353"/>
    </row>
    <row r="354" spans="1:7" x14ac:dyDescent="0.25">
      <c r="A354" s="64" t="s">
        <v>2162</v>
      </c>
      <c r="B354" s="53" t="s">
        <v>233</v>
      </c>
      <c r="C354" s="60" t="s">
        <v>234</v>
      </c>
      <c r="D354" s="53" t="s">
        <v>235</v>
      </c>
      <c r="E354" s="53" t="s">
        <v>1798</v>
      </c>
      <c r="F354" s="59">
        <f>VLOOKUP(E354,[1]!CodeIATA[#All],2,FALSE)</f>
        <v>1.3812</v>
      </c>
      <c r="G354"/>
    </row>
    <row r="355" spans="1:7" x14ac:dyDescent="0.25">
      <c r="A355" s="52" t="s">
        <v>599</v>
      </c>
      <c r="B355" s="53" t="s">
        <v>233</v>
      </c>
      <c r="C355" s="60" t="s">
        <v>234</v>
      </c>
      <c r="D355" s="53" t="s">
        <v>235</v>
      </c>
      <c r="E355" s="53" t="s">
        <v>1798</v>
      </c>
      <c r="F355" s="61">
        <f>VLOOKUP(E355,[1]!CodeIATA[#All],2,FALSE)</f>
        <v>1.3812</v>
      </c>
      <c r="G355"/>
    </row>
    <row r="356" spans="1:7" x14ac:dyDescent="0.25">
      <c r="A356" s="53" t="s">
        <v>1151</v>
      </c>
      <c r="B356" s="53" t="s">
        <v>233</v>
      </c>
      <c r="C356" s="60" t="s">
        <v>234</v>
      </c>
      <c r="D356" s="53" t="s">
        <v>235</v>
      </c>
      <c r="E356" s="53" t="s">
        <v>1152</v>
      </c>
      <c r="F356" s="59">
        <f>VLOOKUP(E356,[1]!CodeIATA[#All],2,FALSE)</f>
        <v>1.3338000000000001</v>
      </c>
      <c r="G356"/>
    </row>
    <row r="357" spans="1:7" x14ac:dyDescent="0.25">
      <c r="A357" s="60" t="s">
        <v>1153</v>
      </c>
      <c r="B357" s="53" t="s">
        <v>233</v>
      </c>
      <c r="C357" s="60" t="s">
        <v>234</v>
      </c>
      <c r="D357" s="53" t="s">
        <v>235</v>
      </c>
      <c r="E357" s="60" t="s">
        <v>1154</v>
      </c>
      <c r="F357" s="59">
        <f>VLOOKUP(E357,[1]!CodeIATA[#All],2,FALSE)</f>
        <v>1.4621999999999999</v>
      </c>
      <c r="G357"/>
    </row>
    <row r="358" spans="1:7" x14ac:dyDescent="0.25">
      <c r="A358" s="53" t="s">
        <v>1155</v>
      </c>
      <c r="B358" s="53" t="s">
        <v>233</v>
      </c>
      <c r="C358" s="60" t="s">
        <v>234</v>
      </c>
      <c r="D358" s="53" t="s">
        <v>235</v>
      </c>
      <c r="E358" s="53" t="s">
        <v>1152</v>
      </c>
      <c r="F358" s="59">
        <f>VLOOKUP(E358,[1]!CodeIATA[#All],2,FALSE)</f>
        <v>1.3338000000000001</v>
      </c>
      <c r="G358"/>
    </row>
    <row r="359" spans="1:7" x14ac:dyDescent="0.25">
      <c r="A359" s="53" t="s">
        <v>1156</v>
      </c>
      <c r="B359" s="53" t="s">
        <v>233</v>
      </c>
      <c r="C359" s="60" t="s">
        <v>234</v>
      </c>
      <c r="D359" s="53" t="s">
        <v>235</v>
      </c>
      <c r="E359" s="53" t="s">
        <v>1138</v>
      </c>
      <c r="F359" s="59">
        <f>VLOOKUP(E359,[1]!CodeIATA[#All],2,FALSE)</f>
        <v>0.94369999999999998</v>
      </c>
      <c r="G359"/>
    </row>
    <row r="360" spans="1:7" x14ac:dyDescent="0.25">
      <c r="A360" s="52" t="s">
        <v>1157</v>
      </c>
      <c r="B360" s="53" t="s">
        <v>233</v>
      </c>
      <c r="C360" s="60" t="s">
        <v>234</v>
      </c>
      <c r="D360" s="53" t="s">
        <v>235</v>
      </c>
      <c r="E360" s="53" t="s">
        <v>1158</v>
      </c>
      <c r="F360" s="61">
        <f>VLOOKUP(E360,[1]!CodeIATA[#All],2,FALSE)</f>
        <v>1.0821000000000001</v>
      </c>
      <c r="G360"/>
    </row>
    <row r="361" spans="1:7" x14ac:dyDescent="0.25">
      <c r="A361" s="53" t="s">
        <v>238</v>
      </c>
      <c r="B361" s="53" t="s">
        <v>233</v>
      </c>
      <c r="C361" s="60" t="s">
        <v>234</v>
      </c>
      <c r="D361" s="53" t="s">
        <v>235</v>
      </c>
      <c r="E361" s="53" t="s">
        <v>1159</v>
      </c>
      <c r="F361" s="59">
        <f>VLOOKUP(E361,[1]!CodeIATA[#All],2,FALSE)</f>
        <v>1.4837</v>
      </c>
      <c r="G361"/>
    </row>
    <row r="362" spans="1:7" x14ac:dyDescent="0.25">
      <c r="A362" s="53" t="s">
        <v>239</v>
      </c>
      <c r="B362" s="53" t="s">
        <v>233</v>
      </c>
      <c r="C362" s="60" t="s">
        <v>234</v>
      </c>
      <c r="D362" s="53" t="s">
        <v>235</v>
      </c>
      <c r="E362" s="53" t="s">
        <v>1160</v>
      </c>
      <c r="F362" s="59">
        <f>VLOOKUP(E362,[1]!CodeIATA[#All],2,FALSE)</f>
        <v>1.2667999999999999</v>
      </c>
      <c r="G362"/>
    </row>
    <row r="363" spans="1:7" x14ac:dyDescent="0.25">
      <c r="A363" s="52" t="s">
        <v>1161</v>
      </c>
      <c r="B363" s="53" t="s">
        <v>233</v>
      </c>
      <c r="C363" s="60" t="s">
        <v>234</v>
      </c>
      <c r="D363" s="53" t="s">
        <v>235</v>
      </c>
      <c r="E363" s="53" t="s">
        <v>1162</v>
      </c>
      <c r="F363" s="61">
        <f>VLOOKUP(E363,[1]!CodeIATA[#All],2,FALSE)</f>
        <v>1.2924</v>
      </c>
      <c r="G363"/>
    </row>
    <row r="364" spans="1:7" x14ac:dyDescent="0.25">
      <c r="A364" s="53" t="s">
        <v>1163</v>
      </c>
      <c r="B364" s="53" t="s">
        <v>233</v>
      </c>
      <c r="C364" s="60" t="s">
        <v>234</v>
      </c>
      <c r="D364" s="53" t="s">
        <v>235</v>
      </c>
      <c r="E364" s="60" t="s">
        <v>1154</v>
      </c>
      <c r="F364" s="59">
        <f>VLOOKUP(E364,[1]!CodeIATA[#All],2,FALSE)</f>
        <v>1.4621999999999999</v>
      </c>
      <c r="G364"/>
    </row>
    <row r="365" spans="1:7" x14ac:dyDescent="0.25">
      <c r="A365" s="52" t="s">
        <v>2163</v>
      </c>
      <c r="B365" s="53" t="s">
        <v>233</v>
      </c>
      <c r="C365" s="60" t="s">
        <v>234</v>
      </c>
      <c r="D365" s="53" t="s">
        <v>235</v>
      </c>
      <c r="E365" s="53" t="s">
        <v>2164</v>
      </c>
      <c r="F365" s="59">
        <f>VLOOKUP(E365,[1]!CodeIATA[#All],2,FALSE)</f>
        <v>1.31</v>
      </c>
      <c r="G365"/>
    </row>
    <row r="366" spans="1:7" x14ac:dyDescent="0.25">
      <c r="A366" s="53" t="s">
        <v>240</v>
      </c>
      <c r="B366" s="53" t="s">
        <v>233</v>
      </c>
      <c r="C366" s="60" t="s">
        <v>234</v>
      </c>
      <c r="D366" s="53" t="s">
        <v>235</v>
      </c>
      <c r="E366" s="53" t="s">
        <v>1164</v>
      </c>
      <c r="F366" s="59">
        <f>VLOOKUP(E366,[1]!CodeIATA[#All],2,FALSE)</f>
        <v>1.4032</v>
      </c>
      <c r="G366"/>
    </row>
    <row r="367" spans="1:7" x14ac:dyDescent="0.25">
      <c r="A367" s="52" t="s">
        <v>2165</v>
      </c>
      <c r="B367" s="53" t="s">
        <v>233</v>
      </c>
      <c r="C367" s="60" t="s">
        <v>234</v>
      </c>
      <c r="D367" s="53" t="s">
        <v>235</v>
      </c>
      <c r="E367" s="53" t="s">
        <v>1166</v>
      </c>
      <c r="F367" s="59">
        <f>VLOOKUP(E367,[1]!CodeIATA[#All],2,FALSE)</f>
        <v>1.4604999999999999</v>
      </c>
      <c r="G367"/>
    </row>
    <row r="368" spans="1:7" x14ac:dyDescent="0.25">
      <c r="A368" s="52" t="s">
        <v>1165</v>
      </c>
      <c r="B368" s="53" t="s">
        <v>233</v>
      </c>
      <c r="C368" s="60" t="s">
        <v>234</v>
      </c>
      <c r="D368" s="53" t="s">
        <v>235</v>
      </c>
      <c r="E368" s="53" t="s">
        <v>1166</v>
      </c>
      <c r="F368" s="61">
        <f>VLOOKUP(E368,[1]!CodeIATA[#All],2,FALSE)</f>
        <v>1.4604999999999999</v>
      </c>
      <c r="G368"/>
    </row>
    <row r="369" spans="1:7" x14ac:dyDescent="0.25">
      <c r="A369" s="53" t="s">
        <v>241</v>
      </c>
      <c r="B369" s="53" t="s">
        <v>233</v>
      </c>
      <c r="C369" s="60" t="s">
        <v>234</v>
      </c>
      <c r="D369" s="53" t="s">
        <v>235</v>
      </c>
      <c r="E369" s="53" t="s">
        <v>1167</v>
      </c>
      <c r="F369" s="59">
        <f>VLOOKUP(E369,[1]!CodeIATA[#All],2,FALSE)</f>
        <v>1.1766000000000001</v>
      </c>
      <c r="G369"/>
    </row>
    <row r="370" spans="1:7" x14ac:dyDescent="0.25">
      <c r="A370" s="53" t="s">
        <v>242</v>
      </c>
      <c r="B370" s="53" t="s">
        <v>233</v>
      </c>
      <c r="C370" s="60" t="s">
        <v>234</v>
      </c>
      <c r="D370" s="53" t="s">
        <v>235</v>
      </c>
      <c r="E370" s="53" t="s">
        <v>1168</v>
      </c>
      <c r="F370" s="59">
        <f>VLOOKUP(E370,[1]!CodeIATA[#All],2,FALSE)</f>
        <v>1.3324</v>
      </c>
      <c r="G370"/>
    </row>
    <row r="371" spans="1:7" x14ac:dyDescent="0.25">
      <c r="A371" s="52" t="s">
        <v>1169</v>
      </c>
      <c r="B371" s="53" t="s">
        <v>233</v>
      </c>
      <c r="C371" s="60" t="s">
        <v>234</v>
      </c>
      <c r="D371" s="53" t="s">
        <v>235</v>
      </c>
      <c r="E371" s="53" t="s">
        <v>1170</v>
      </c>
      <c r="F371" s="61">
        <f>VLOOKUP(E371,[1]!CodeIATA[#All],2,FALSE)</f>
        <v>1.4460999999999999</v>
      </c>
      <c r="G371"/>
    </row>
    <row r="372" spans="1:7" x14ac:dyDescent="0.25">
      <c r="A372" s="53" t="s">
        <v>245</v>
      </c>
      <c r="B372" s="53" t="s">
        <v>77</v>
      </c>
      <c r="C372" s="53" t="s">
        <v>243</v>
      </c>
      <c r="D372" s="53" t="s">
        <v>244</v>
      </c>
      <c r="E372" s="53" t="s">
        <v>1191</v>
      </c>
      <c r="F372" s="59">
        <f>VLOOKUP(E372,[1]!CodeIATA[#All],2,FALSE)</f>
        <v>1.2599</v>
      </c>
      <c r="G372"/>
    </row>
    <row r="373" spans="1:7" x14ac:dyDescent="0.25">
      <c r="A373" s="53" t="s">
        <v>1192</v>
      </c>
      <c r="B373" s="53" t="s">
        <v>77</v>
      </c>
      <c r="C373" s="53" t="s">
        <v>243</v>
      </c>
      <c r="D373" s="62" t="s">
        <v>244</v>
      </c>
      <c r="E373" s="53" t="s">
        <v>1191</v>
      </c>
      <c r="F373" s="61">
        <f>VLOOKUP(E373,[1]!CodeIATA[#All],2,FALSE)</f>
        <v>1.2599</v>
      </c>
      <c r="G373"/>
    </row>
    <row r="374" spans="1:7" x14ac:dyDescent="0.25">
      <c r="A374" s="53" t="s">
        <v>2166</v>
      </c>
      <c r="B374" s="53" t="s">
        <v>77</v>
      </c>
      <c r="C374" s="60" t="s">
        <v>246</v>
      </c>
      <c r="D374" s="53" t="s">
        <v>247</v>
      </c>
      <c r="E374" s="53" t="s">
        <v>2167</v>
      </c>
      <c r="F374" s="59">
        <f>VLOOKUP(E374,[1]!CodeIATA[#All],2,FALSE)</f>
        <v>1.5358000000000001</v>
      </c>
      <c r="G374"/>
    </row>
    <row r="375" spans="1:7" x14ac:dyDescent="0.25">
      <c r="A375" s="53" t="s">
        <v>248</v>
      </c>
      <c r="B375" s="53" t="s">
        <v>77</v>
      </c>
      <c r="C375" s="60" t="s">
        <v>246</v>
      </c>
      <c r="D375" s="53" t="s">
        <v>247</v>
      </c>
      <c r="E375" s="53" t="s">
        <v>983</v>
      </c>
      <c r="F375" s="59">
        <f>VLOOKUP(E375,[1]!CodeIATA[#All],2,FALSE)</f>
        <v>1.3385</v>
      </c>
      <c r="G375"/>
    </row>
    <row r="376" spans="1:7" x14ac:dyDescent="0.25">
      <c r="A376" s="53" t="s">
        <v>984</v>
      </c>
      <c r="B376" s="53" t="s">
        <v>77</v>
      </c>
      <c r="C376" s="60" t="s">
        <v>246</v>
      </c>
      <c r="D376" s="62" t="s">
        <v>247</v>
      </c>
      <c r="E376" s="53" t="s">
        <v>983</v>
      </c>
      <c r="F376" s="61">
        <f>VLOOKUP(E376,[1]!CodeIATA[#All],2,FALSE)</f>
        <v>1.3385</v>
      </c>
      <c r="G376"/>
    </row>
    <row r="377" spans="1:7" x14ac:dyDescent="0.25">
      <c r="A377" s="53" t="s">
        <v>2168</v>
      </c>
      <c r="B377" s="53" t="s">
        <v>77</v>
      </c>
      <c r="C377" s="60" t="s">
        <v>246</v>
      </c>
      <c r="D377" s="53" t="s">
        <v>247</v>
      </c>
      <c r="E377" s="53" t="s">
        <v>985</v>
      </c>
      <c r="F377" s="61">
        <f>VLOOKUP(E377,[1]!CodeIATA[#All],2,FALSE)</f>
        <v>1.3842000000000001</v>
      </c>
      <c r="G377"/>
    </row>
    <row r="378" spans="1:7" x14ac:dyDescent="0.25">
      <c r="A378" s="53" t="s">
        <v>249</v>
      </c>
      <c r="B378" s="53" t="s">
        <v>77</v>
      </c>
      <c r="C378" s="60" t="s">
        <v>246</v>
      </c>
      <c r="D378" s="53" t="s">
        <v>247</v>
      </c>
      <c r="E378" s="53" t="s">
        <v>985</v>
      </c>
      <c r="F378" s="59">
        <f>VLOOKUP(E378,[1]!CodeIATA[#All],2,FALSE)</f>
        <v>1.3842000000000001</v>
      </c>
      <c r="G378"/>
    </row>
    <row r="379" spans="1:7" x14ac:dyDescent="0.25">
      <c r="A379" s="53" t="s">
        <v>252</v>
      </c>
      <c r="B379" s="53" t="s">
        <v>77</v>
      </c>
      <c r="C379" s="53" t="s">
        <v>250</v>
      </c>
      <c r="D379" s="53" t="s">
        <v>251</v>
      </c>
      <c r="E379" s="53" t="s">
        <v>1176</v>
      </c>
      <c r="F379" s="59">
        <f>VLOOKUP(E379,[1]!CodeIATA[#All],2,FALSE)</f>
        <v>1.4377</v>
      </c>
      <c r="G379"/>
    </row>
    <row r="380" spans="1:7" x14ac:dyDescent="0.25">
      <c r="A380" s="60" t="s">
        <v>253</v>
      </c>
      <c r="B380" s="53" t="s">
        <v>77</v>
      </c>
      <c r="C380" s="53" t="s">
        <v>250</v>
      </c>
      <c r="D380" s="53" t="s">
        <v>251</v>
      </c>
      <c r="E380" s="60" t="s">
        <v>1177</v>
      </c>
      <c r="F380" s="59">
        <f>VLOOKUP(E380,[1]!CodeIATA[#All],2,FALSE)</f>
        <v>1.9287999999999998</v>
      </c>
      <c r="G380"/>
    </row>
    <row r="381" spans="1:7" x14ac:dyDescent="0.25">
      <c r="A381" s="53" t="s">
        <v>2169</v>
      </c>
      <c r="B381" s="53" t="s">
        <v>77</v>
      </c>
      <c r="C381" s="53" t="s">
        <v>2170</v>
      </c>
      <c r="D381" s="53" t="s">
        <v>2171</v>
      </c>
      <c r="E381" s="53" t="s">
        <v>2172</v>
      </c>
      <c r="F381" s="59">
        <f>VLOOKUP(E381,[1]!CodeIATA[#All],2,FALSE)</f>
        <v>1.4674</v>
      </c>
      <c r="G381"/>
    </row>
    <row r="382" spans="1:7" x14ac:dyDescent="0.25">
      <c r="A382" s="53" t="s">
        <v>2173</v>
      </c>
      <c r="B382" s="53" t="s">
        <v>77</v>
      </c>
      <c r="C382" s="53" t="s">
        <v>2170</v>
      </c>
      <c r="D382" s="53" t="s">
        <v>2171</v>
      </c>
      <c r="E382" s="53" t="s">
        <v>2174</v>
      </c>
      <c r="F382" s="59">
        <f>VLOOKUP(E382,[1]!CodeIATA[#All],2,FALSE)</f>
        <v>1.3986000000000001</v>
      </c>
      <c r="G382"/>
    </row>
    <row r="383" spans="1:7" x14ac:dyDescent="0.25">
      <c r="A383" s="53" t="s">
        <v>256</v>
      </c>
      <c r="B383" s="53" t="s">
        <v>35</v>
      </c>
      <c r="C383" s="60" t="s">
        <v>254</v>
      </c>
      <c r="D383" s="53" t="s">
        <v>255</v>
      </c>
      <c r="E383" s="53" t="s">
        <v>1172</v>
      </c>
      <c r="F383" s="59">
        <f>VLOOKUP(E383,[1]!CodeIATA[#All],2,FALSE)</f>
        <v>0.80800000000000005</v>
      </c>
      <c r="G383"/>
    </row>
    <row r="384" spans="1:7" x14ac:dyDescent="0.25">
      <c r="A384" s="52" t="s">
        <v>1173</v>
      </c>
      <c r="B384" s="53" t="s">
        <v>35</v>
      </c>
      <c r="C384" s="60" t="s">
        <v>254</v>
      </c>
      <c r="D384" s="53" t="s">
        <v>255</v>
      </c>
      <c r="E384" s="53" t="s">
        <v>1174</v>
      </c>
      <c r="F384" s="61">
        <f>VLOOKUP(E384,[1]!CodeIATA[#All],2,FALSE)</f>
        <v>0.86229999999999996</v>
      </c>
      <c r="G384"/>
    </row>
    <row r="385" spans="1:7" x14ac:dyDescent="0.25">
      <c r="A385" s="60" t="s">
        <v>257</v>
      </c>
      <c r="B385" s="53" t="s">
        <v>35</v>
      </c>
      <c r="C385" s="60" t="s">
        <v>254</v>
      </c>
      <c r="D385" s="53" t="s">
        <v>255</v>
      </c>
      <c r="E385" s="60" t="s">
        <v>1175</v>
      </c>
      <c r="F385" s="59">
        <f>VLOOKUP(E385,[1]!CodeIATA[#All],2,FALSE)</f>
        <v>0.75149999999999995</v>
      </c>
      <c r="G385"/>
    </row>
    <row r="386" spans="1:7" x14ac:dyDescent="0.25">
      <c r="A386" t="s">
        <v>2175</v>
      </c>
      <c r="B386" s="53" t="s">
        <v>77</v>
      </c>
      <c r="C386" s="53" t="s">
        <v>2176</v>
      </c>
      <c r="D386" s="53" t="s">
        <v>2177</v>
      </c>
      <c r="E386" s="53" t="s">
        <v>2178</v>
      </c>
      <c r="F386" s="59">
        <f>VLOOKUP(E386,[1]!CodeIATA[#All],2,FALSE)</f>
        <v>1.7386999999999999</v>
      </c>
      <c r="G386"/>
    </row>
    <row r="387" spans="1:7" x14ac:dyDescent="0.25">
      <c r="A387" t="s">
        <v>2179</v>
      </c>
      <c r="B387" s="53" t="s">
        <v>77</v>
      </c>
      <c r="C387" s="53" t="s">
        <v>2180</v>
      </c>
      <c r="D387" s="53" t="s">
        <v>2181</v>
      </c>
      <c r="E387" s="53" t="s">
        <v>2182</v>
      </c>
      <c r="F387" s="59">
        <f>VLOOKUP(E387,[1]!CodeIATA[#All],2,FALSE)</f>
        <v>1.4300999999999999</v>
      </c>
      <c r="G387"/>
    </row>
    <row r="388" spans="1:7" x14ac:dyDescent="0.25">
      <c r="A388" t="s">
        <v>260</v>
      </c>
      <c r="B388" s="53" t="s">
        <v>35</v>
      </c>
      <c r="C388" s="53" t="s">
        <v>258</v>
      </c>
      <c r="D388" s="53" t="s">
        <v>259</v>
      </c>
      <c r="E388" s="53" t="s">
        <v>1188</v>
      </c>
      <c r="F388" s="59">
        <f>VLOOKUP(E388,[1]!CodeIATA[#All],2,FALSE)</f>
        <v>0.82040000000000002</v>
      </c>
      <c r="G388"/>
    </row>
    <row r="389" spans="1:7" x14ac:dyDescent="0.25">
      <c r="A389" t="s">
        <v>261</v>
      </c>
      <c r="B389" s="53" t="s">
        <v>35</v>
      </c>
      <c r="C389" s="53" t="s">
        <v>258</v>
      </c>
      <c r="D389" s="53" t="s">
        <v>259</v>
      </c>
      <c r="E389" s="53" t="s">
        <v>1189</v>
      </c>
      <c r="F389" s="59">
        <f>VLOOKUP(E389,[1]!CodeIATA[#All],2,FALSE)</f>
        <v>0.81620000000000004</v>
      </c>
      <c r="G389"/>
    </row>
    <row r="390" spans="1:7" x14ac:dyDescent="0.25">
      <c r="A390" t="s">
        <v>1190</v>
      </c>
      <c r="B390" s="53" t="s">
        <v>35</v>
      </c>
      <c r="C390" s="53" t="s">
        <v>258</v>
      </c>
      <c r="D390" s="53" t="s">
        <v>259</v>
      </c>
      <c r="E390" s="53" t="s">
        <v>1189</v>
      </c>
      <c r="F390" s="59">
        <f>VLOOKUP(E390,[1]!CodeIATA[#All],2,FALSE)</f>
        <v>0.81620000000000004</v>
      </c>
      <c r="G390"/>
    </row>
    <row r="391" spans="1:7" x14ac:dyDescent="0.25">
      <c r="A391" t="s">
        <v>2183</v>
      </c>
      <c r="B391" s="53" t="s">
        <v>35</v>
      </c>
      <c r="C391" s="53" t="s">
        <v>262</v>
      </c>
      <c r="D391" s="53" t="s">
        <v>263</v>
      </c>
      <c r="E391" s="53" t="s">
        <v>2184</v>
      </c>
      <c r="F391" s="59">
        <f>VLOOKUP(E391,[1]!CodeIATA[#All],2,FALSE)</f>
        <v>0.42499999999999999</v>
      </c>
      <c r="G391"/>
    </row>
    <row r="392" spans="1:7" x14ac:dyDescent="0.25">
      <c r="A392" t="s">
        <v>2185</v>
      </c>
      <c r="B392" s="53" t="s">
        <v>35</v>
      </c>
      <c r="C392" s="53" t="s">
        <v>262</v>
      </c>
      <c r="D392" s="53" t="s">
        <v>263</v>
      </c>
      <c r="E392" s="53" t="s">
        <v>2186</v>
      </c>
      <c r="F392" s="59">
        <f>VLOOKUP(E392,[1]!CodeIATA[#All],2,FALSE)</f>
        <v>0.42880000000000001</v>
      </c>
      <c r="G392"/>
    </row>
    <row r="393" spans="1:7" x14ac:dyDescent="0.25">
      <c r="A393" s="54" t="s">
        <v>2187</v>
      </c>
      <c r="B393" s="53" t="s">
        <v>35</v>
      </c>
      <c r="C393" s="53" t="s">
        <v>262</v>
      </c>
      <c r="D393" s="53" t="s">
        <v>263</v>
      </c>
      <c r="E393" s="53" t="s">
        <v>2184</v>
      </c>
      <c r="F393" s="59">
        <f>VLOOKUP(E393,[1]!CodeIATA[#All],2,FALSE)</f>
        <v>0.42499999999999999</v>
      </c>
      <c r="G393"/>
    </row>
    <row r="394" spans="1:7" x14ac:dyDescent="0.25">
      <c r="A394" s="63" t="s">
        <v>264</v>
      </c>
      <c r="B394" s="53" t="s">
        <v>35</v>
      </c>
      <c r="C394" s="53" t="s">
        <v>262</v>
      </c>
      <c r="D394" s="53" t="s">
        <v>263</v>
      </c>
      <c r="E394" s="60" t="s">
        <v>1200</v>
      </c>
      <c r="F394" s="59">
        <f>VLOOKUP(E394,[1]!CodeIATA[#All],2,FALSE)</f>
        <v>0.5696</v>
      </c>
      <c r="G394"/>
    </row>
    <row r="395" spans="1:7" x14ac:dyDescent="0.25">
      <c r="A395" s="54" t="s">
        <v>2188</v>
      </c>
      <c r="B395" s="53" t="s">
        <v>35</v>
      </c>
      <c r="C395" s="53" t="s">
        <v>262</v>
      </c>
      <c r="D395" s="53" t="s">
        <v>263</v>
      </c>
      <c r="E395" s="53" t="s">
        <v>2184</v>
      </c>
      <c r="F395" s="59">
        <f>VLOOKUP(E395,[1]!CodeIATA[#All],2,FALSE)</f>
        <v>0.42499999999999999</v>
      </c>
      <c r="G395"/>
    </row>
    <row r="396" spans="1:7" x14ac:dyDescent="0.25">
      <c r="A396" s="63" t="s">
        <v>265</v>
      </c>
      <c r="B396" s="53" t="s">
        <v>35</v>
      </c>
      <c r="C396" s="53" t="s">
        <v>262</v>
      </c>
      <c r="D396" s="53" t="s">
        <v>263</v>
      </c>
      <c r="E396" s="60" t="s">
        <v>1201</v>
      </c>
      <c r="F396" s="59">
        <f>VLOOKUP(E396,[1]!CodeIATA[#All],2,FALSE)</f>
        <v>0.59570000000000001</v>
      </c>
      <c r="G396"/>
    </row>
    <row r="397" spans="1:7" x14ac:dyDescent="0.25">
      <c r="A397" s="53" t="s">
        <v>266</v>
      </c>
      <c r="B397" s="53" t="s">
        <v>35</v>
      </c>
      <c r="C397" s="53" t="s">
        <v>262</v>
      </c>
      <c r="D397" s="53" t="s">
        <v>263</v>
      </c>
      <c r="E397" s="53" t="s">
        <v>1202</v>
      </c>
      <c r="F397" s="59">
        <f>VLOOKUP(E397,[1]!CodeIATA[#All],2,FALSE)</f>
        <v>0.61760000000000004</v>
      </c>
      <c r="G397"/>
    </row>
    <row r="398" spans="1:7" x14ac:dyDescent="0.25">
      <c r="A398" s="53" t="s">
        <v>1203</v>
      </c>
      <c r="B398" s="53" t="s">
        <v>35</v>
      </c>
      <c r="C398" s="53" t="s">
        <v>262</v>
      </c>
      <c r="D398" s="53" t="s">
        <v>263</v>
      </c>
      <c r="E398" s="53" t="s">
        <v>1204</v>
      </c>
      <c r="F398" s="59">
        <f>VLOOKUP(E398,[1]!CodeIATA[#All],2,FALSE)</f>
        <v>0.42009999999999997</v>
      </c>
      <c r="G398"/>
    </row>
    <row r="399" spans="1:7" x14ac:dyDescent="0.25">
      <c r="A399" s="51" t="s">
        <v>2189</v>
      </c>
      <c r="B399" s="53" t="s">
        <v>35</v>
      </c>
      <c r="C399" s="53" t="s">
        <v>262</v>
      </c>
      <c r="D399" s="53" t="s">
        <v>263</v>
      </c>
      <c r="E399" s="53" t="s">
        <v>2184</v>
      </c>
      <c r="F399" s="59">
        <f>VLOOKUP(E399,[1]!CodeIATA[#All],2,FALSE)</f>
        <v>0.42499999999999999</v>
      </c>
      <c r="G399"/>
    </row>
    <row r="400" spans="1:7" x14ac:dyDescent="0.25">
      <c r="A400" t="s">
        <v>2190</v>
      </c>
      <c r="B400" s="53" t="s">
        <v>35</v>
      </c>
      <c r="C400" s="53" t="s">
        <v>262</v>
      </c>
      <c r="D400" s="53" t="s">
        <v>263</v>
      </c>
      <c r="E400" s="53" t="s">
        <v>2186</v>
      </c>
      <c r="F400" s="59">
        <f>VLOOKUP(E400,[1]!CodeIATA[#All],2,FALSE)</f>
        <v>0.42880000000000001</v>
      </c>
      <c r="G400"/>
    </row>
    <row r="401" spans="1:7" x14ac:dyDescent="0.25">
      <c r="A401" s="54" t="s">
        <v>1205</v>
      </c>
      <c r="B401" s="53" t="s">
        <v>35</v>
      </c>
      <c r="C401" s="53" t="s">
        <v>262</v>
      </c>
      <c r="D401" s="53" t="s">
        <v>263</v>
      </c>
      <c r="E401" s="53" t="s">
        <v>1206</v>
      </c>
      <c r="F401" s="59">
        <f>VLOOKUP(E401,[1]!CodeIATA[#All],2,FALSE)</f>
        <v>0.49819999999999998</v>
      </c>
      <c r="G401"/>
    </row>
    <row r="402" spans="1:7" x14ac:dyDescent="0.25">
      <c r="A402" s="54" t="s">
        <v>2191</v>
      </c>
      <c r="B402" s="53" t="s">
        <v>35</v>
      </c>
      <c r="C402" s="60" t="s">
        <v>262</v>
      </c>
      <c r="D402" s="53" t="s">
        <v>263</v>
      </c>
      <c r="E402" s="53" t="s">
        <v>1204</v>
      </c>
      <c r="F402" s="59">
        <f>VLOOKUP(E402,[1]!CodeIATA[#All],2,FALSE)</f>
        <v>0.42009999999999997</v>
      </c>
      <c r="G402"/>
    </row>
    <row r="403" spans="1:7" x14ac:dyDescent="0.25">
      <c r="A403" t="s">
        <v>269</v>
      </c>
      <c r="B403" s="53" t="s">
        <v>26</v>
      </c>
      <c r="C403" s="60" t="s">
        <v>267</v>
      </c>
      <c r="D403" s="53" t="s">
        <v>268</v>
      </c>
      <c r="E403" s="53" t="s">
        <v>1171</v>
      </c>
      <c r="F403" s="59">
        <f>VLOOKUP(E403,[1]!CodeIATA[#All],2,FALSE)</f>
        <v>1.1172</v>
      </c>
      <c r="G403"/>
    </row>
    <row r="404" spans="1:7" x14ac:dyDescent="0.25">
      <c r="A404" s="53" t="s">
        <v>270</v>
      </c>
      <c r="B404" s="53" t="s">
        <v>26</v>
      </c>
      <c r="C404" s="60" t="s">
        <v>267</v>
      </c>
      <c r="D404" s="53" t="s">
        <v>268</v>
      </c>
      <c r="E404" s="53" t="s">
        <v>1171</v>
      </c>
      <c r="F404" s="59">
        <f>VLOOKUP(E404,[1]!CodeIATA[#All],2,FALSE)</f>
        <v>1.1172</v>
      </c>
      <c r="G404"/>
    </row>
    <row r="405" spans="1:7" x14ac:dyDescent="0.25">
      <c r="A405" s="53" t="s">
        <v>271</v>
      </c>
      <c r="B405" s="53" t="s">
        <v>26</v>
      </c>
      <c r="C405" s="60" t="s">
        <v>267</v>
      </c>
      <c r="D405" s="53" t="s">
        <v>268</v>
      </c>
      <c r="E405" s="53" t="s">
        <v>1171</v>
      </c>
      <c r="F405" s="59">
        <f>VLOOKUP(E405,[1]!CodeIATA[#All],2,FALSE)</f>
        <v>1.1172</v>
      </c>
      <c r="G405"/>
    </row>
    <row r="406" spans="1:7" x14ac:dyDescent="0.25">
      <c r="A406" s="53" t="s">
        <v>2192</v>
      </c>
      <c r="B406" s="53" t="s">
        <v>26</v>
      </c>
      <c r="C406" s="60" t="s">
        <v>267</v>
      </c>
      <c r="D406" s="53" t="s">
        <v>268</v>
      </c>
      <c r="E406" s="53" t="s">
        <v>2193</v>
      </c>
      <c r="F406" s="59">
        <f>VLOOKUP(E406,[1]!CodeIATA[#All],2,FALSE)</f>
        <v>1.2203999999999999</v>
      </c>
      <c r="G406"/>
    </row>
    <row r="407" spans="1:7" x14ac:dyDescent="0.25">
      <c r="A407" s="53" t="s">
        <v>1925</v>
      </c>
      <c r="B407" s="53" t="s">
        <v>26</v>
      </c>
      <c r="C407" s="60" t="s">
        <v>272</v>
      </c>
      <c r="D407" s="53" t="s">
        <v>273</v>
      </c>
      <c r="E407" s="53" t="s">
        <v>1926</v>
      </c>
      <c r="F407" s="59">
        <f>VLOOKUP(E407,[1]!CodeIATA[#All],2,FALSE)</f>
        <v>1.3726</v>
      </c>
      <c r="G407"/>
    </row>
    <row r="408" spans="1:7" x14ac:dyDescent="0.25">
      <c r="A408" s="53" t="s">
        <v>2194</v>
      </c>
      <c r="B408" s="53" t="s">
        <v>26</v>
      </c>
      <c r="C408" s="60" t="s">
        <v>272</v>
      </c>
      <c r="D408" s="53" t="s">
        <v>2017</v>
      </c>
      <c r="E408" s="53" t="s">
        <v>1927</v>
      </c>
      <c r="F408" s="59">
        <f>VLOOKUP(E408,[1]!CodeIATA[#All],2,FALSE)</f>
        <v>0.88149999999999995</v>
      </c>
      <c r="G408"/>
    </row>
    <row r="409" spans="1:7" x14ac:dyDescent="0.25">
      <c r="A409" s="53" t="s">
        <v>2018</v>
      </c>
      <c r="B409" s="53" t="s">
        <v>26</v>
      </c>
      <c r="C409" s="60" t="s">
        <v>272</v>
      </c>
      <c r="D409" s="53" t="s">
        <v>2017</v>
      </c>
      <c r="E409" s="53" t="s">
        <v>1927</v>
      </c>
      <c r="F409" s="59">
        <f>VLOOKUP(E409,[1]!CodeIATA[#All],2,FALSE)</f>
        <v>0.88149999999999995</v>
      </c>
      <c r="G409"/>
    </row>
    <row r="410" spans="1:7" x14ac:dyDescent="0.25">
      <c r="A410" s="53" t="s">
        <v>274</v>
      </c>
      <c r="B410" s="53" t="s">
        <v>26</v>
      </c>
      <c r="C410" s="60" t="s">
        <v>272</v>
      </c>
      <c r="D410" s="53" t="s">
        <v>2017</v>
      </c>
      <c r="E410" s="53" t="s">
        <v>1927</v>
      </c>
      <c r="F410" s="59">
        <f>VLOOKUP(E410,[1]!CodeIATA[#All],2,FALSE)</f>
        <v>0.88149999999999995</v>
      </c>
      <c r="G410"/>
    </row>
    <row r="411" spans="1:7" x14ac:dyDescent="0.25">
      <c r="A411" s="53" t="s">
        <v>2195</v>
      </c>
      <c r="B411" s="53" t="s">
        <v>26</v>
      </c>
      <c r="C411" s="60" t="s">
        <v>272</v>
      </c>
      <c r="D411" s="53" t="s">
        <v>2017</v>
      </c>
      <c r="E411" s="53" t="s">
        <v>1927</v>
      </c>
      <c r="F411" s="59">
        <f>VLOOKUP(E411,[1]!CodeIATA[#All],2,FALSE)</f>
        <v>0.88149999999999995</v>
      </c>
      <c r="G411"/>
    </row>
    <row r="412" spans="1:7" x14ac:dyDescent="0.25">
      <c r="A412" s="53" t="s">
        <v>2196</v>
      </c>
      <c r="B412" s="53" t="s">
        <v>26</v>
      </c>
      <c r="C412" s="60" t="s">
        <v>272</v>
      </c>
      <c r="D412" s="53" t="s">
        <v>2017</v>
      </c>
      <c r="E412" s="53" t="s">
        <v>874</v>
      </c>
      <c r="F412" s="59">
        <f>VLOOKUP(E412,[1]!CodeIATA[#All],2,FALSE)</f>
        <v>0.89890000000000003</v>
      </c>
      <c r="G412"/>
    </row>
    <row r="413" spans="1:7" x14ac:dyDescent="0.25">
      <c r="A413" s="53" t="s">
        <v>2197</v>
      </c>
      <c r="B413" s="53" t="s">
        <v>26</v>
      </c>
      <c r="C413" s="60" t="s">
        <v>275</v>
      </c>
      <c r="D413" s="53" t="s">
        <v>276</v>
      </c>
      <c r="E413" s="53" t="s">
        <v>2198</v>
      </c>
      <c r="F413" s="59">
        <f>VLOOKUP(E413,[1]!CodeIATA[#All],2,FALSE)</f>
        <v>0.91799999999999993</v>
      </c>
      <c r="G413"/>
    </row>
    <row r="414" spans="1:7" x14ac:dyDescent="0.25">
      <c r="A414" s="53" t="s">
        <v>2199</v>
      </c>
      <c r="B414" s="53" t="s">
        <v>26</v>
      </c>
      <c r="C414" s="60" t="s">
        <v>275</v>
      </c>
      <c r="D414" s="53" t="s">
        <v>276</v>
      </c>
      <c r="E414" s="53" t="s">
        <v>2200</v>
      </c>
      <c r="F414" s="61">
        <f>VLOOKUP(E414,[1]!CodeIATA[#All],2,FALSE)</f>
        <v>0.67779999999999996</v>
      </c>
      <c r="G414"/>
    </row>
    <row r="415" spans="1:7" x14ac:dyDescent="0.25">
      <c r="A415" s="53" t="s">
        <v>844</v>
      </c>
      <c r="B415" s="53" t="s">
        <v>26</v>
      </c>
      <c r="C415" s="60" t="s">
        <v>275</v>
      </c>
      <c r="D415" s="53" t="s">
        <v>276</v>
      </c>
      <c r="E415" s="53" t="s">
        <v>845</v>
      </c>
      <c r="F415" s="59">
        <f>VLOOKUP(E415,[1]!CodeIATA[#All],2,FALSE)</f>
        <v>0.7369</v>
      </c>
      <c r="G415"/>
    </row>
    <row r="416" spans="1:7" x14ac:dyDescent="0.25">
      <c r="A416" s="53" t="s">
        <v>277</v>
      </c>
      <c r="B416" s="53" t="s">
        <v>26</v>
      </c>
      <c r="C416" s="60" t="s">
        <v>275</v>
      </c>
      <c r="D416" s="53" t="s">
        <v>276</v>
      </c>
      <c r="E416" s="53" t="s">
        <v>846</v>
      </c>
      <c r="F416" s="59">
        <f>VLOOKUP(E416,[1]!CodeIATA[#All],2,FALSE)</f>
        <v>0.82250000000000001</v>
      </c>
      <c r="G416"/>
    </row>
    <row r="417" spans="1:7" x14ac:dyDescent="0.25">
      <c r="A417" s="53" t="s">
        <v>278</v>
      </c>
      <c r="B417" s="53" t="s">
        <v>26</v>
      </c>
      <c r="C417" s="60" t="s">
        <v>275</v>
      </c>
      <c r="D417" s="53" t="s">
        <v>276</v>
      </c>
      <c r="E417" s="53" t="s">
        <v>847</v>
      </c>
      <c r="F417" s="59">
        <f>VLOOKUP(E417,[1]!CodeIATA[#All],2,FALSE)</f>
        <v>0.9556</v>
      </c>
      <c r="G417"/>
    </row>
    <row r="418" spans="1:7" x14ac:dyDescent="0.25">
      <c r="A418" s="53" t="s">
        <v>279</v>
      </c>
      <c r="B418" s="53" t="s">
        <v>26</v>
      </c>
      <c r="C418" s="60" t="s">
        <v>275</v>
      </c>
      <c r="D418" s="53" t="s">
        <v>276</v>
      </c>
      <c r="E418" s="60" t="s">
        <v>848</v>
      </c>
      <c r="F418" s="59">
        <f>VLOOKUP(E418,[1]!CodeIATA[#All],2,FALSE)</f>
        <v>0.86209999999999998</v>
      </c>
      <c r="G418"/>
    </row>
    <row r="419" spans="1:7" x14ac:dyDescent="0.25">
      <c r="A419" s="53" t="s">
        <v>849</v>
      </c>
      <c r="B419" s="53" t="s">
        <v>26</v>
      </c>
      <c r="C419" s="60" t="s">
        <v>275</v>
      </c>
      <c r="D419" s="53" t="s">
        <v>276</v>
      </c>
      <c r="E419" s="53" t="s">
        <v>850</v>
      </c>
      <c r="F419" s="59">
        <f>VLOOKUP(E419,[1]!CodeIATA[#All],2,FALSE)</f>
        <v>0.98880000000000001</v>
      </c>
      <c r="G419"/>
    </row>
    <row r="420" spans="1:7" x14ac:dyDescent="0.25">
      <c r="A420" s="53" t="s">
        <v>851</v>
      </c>
      <c r="B420" s="53" t="s">
        <v>26</v>
      </c>
      <c r="C420" s="60" t="s">
        <v>275</v>
      </c>
      <c r="D420" s="53" t="s">
        <v>276</v>
      </c>
      <c r="E420" s="53" t="s">
        <v>850</v>
      </c>
      <c r="F420" s="59">
        <f>VLOOKUP(E420,[1]!CodeIATA[#All],2,FALSE)</f>
        <v>0.98880000000000001</v>
      </c>
      <c r="G420"/>
    </row>
    <row r="421" spans="1:7" x14ac:dyDescent="0.25">
      <c r="A421" s="53" t="s">
        <v>280</v>
      </c>
      <c r="B421" s="53" t="s">
        <v>26</v>
      </c>
      <c r="C421" s="60" t="s">
        <v>275</v>
      </c>
      <c r="D421" s="53" t="s">
        <v>276</v>
      </c>
      <c r="E421" s="60" t="s">
        <v>850</v>
      </c>
      <c r="F421" s="59">
        <f>VLOOKUP(E421,[1]!CodeIATA[#All],2,FALSE)</f>
        <v>0.98880000000000001</v>
      </c>
      <c r="G421"/>
    </row>
    <row r="422" spans="1:7" x14ac:dyDescent="0.25">
      <c r="A422" s="53" t="s">
        <v>281</v>
      </c>
      <c r="B422" s="53" t="s">
        <v>26</v>
      </c>
      <c r="C422" s="60" t="s">
        <v>275</v>
      </c>
      <c r="D422" s="53" t="s">
        <v>276</v>
      </c>
      <c r="E422" s="53" t="s">
        <v>848</v>
      </c>
      <c r="F422" s="59">
        <f>VLOOKUP(E422,[1]!CodeIATA[#All],2,FALSE)</f>
        <v>0.86209999999999998</v>
      </c>
      <c r="G422"/>
    </row>
    <row r="423" spans="1:7" x14ac:dyDescent="0.25">
      <c r="A423" s="52" t="s">
        <v>852</v>
      </c>
      <c r="B423" s="53" t="s">
        <v>26</v>
      </c>
      <c r="C423" s="60" t="s">
        <v>275</v>
      </c>
      <c r="D423" s="53" t="s">
        <v>276</v>
      </c>
      <c r="E423" s="53" t="s">
        <v>853</v>
      </c>
      <c r="F423" s="59">
        <f>VLOOKUP(E423,[1]!CodeIATA[#All],2,FALSE)</f>
        <v>0.81030000000000002</v>
      </c>
      <c r="G423"/>
    </row>
    <row r="424" spans="1:7" x14ac:dyDescent="0.25">
      <c r="A424" s="53" t="s">
        <v>282</v>
      </c>
      <c r="B424" s="53" t="s">
        <v>26</v>
      </c>
      <c r="C424" s="60" t="s">
        <v>275</v>
      </c>
      <c r="D424" s="53" t="s">
        <v>276</v>
      </c>
      <c r="E424" s="60" t="s">
        <v>347</v>
      </c>
      <c r="F424" s="59">
        <f>VLOOKUP(E424,[1]!CodeIATA[#All],2,FALSE)</f>
        <v>0.68979999999999997</v>
      </c>
      <c r="G424"/>
    </row>
    <row r="425" spans="1:7" x14ac:dyDescent="0.25">
      <c r="A425" s="53" t="s">
        <v>2201</v>
      </c>
      <c r="B425" s="53" t="s">
        <v>26</v>
      </c>
      <c r="C425" s="60" t="s">
        <v>275</v>
      </c>
      <c r="D425" s="53" t="s">
        <v>276</v>
      </c>
      <c r="E425" s="53" t="s">
        <v>2202</v>
      </c>
      <c r="F425" s="59">
        <f>VLOOKUP(E425,[1]!CodeIATA[#All],2,FALSE)</f>
        <v>0.98699999999999999</v>
      </c>
      <c r="G425"/>
    </row>
    <row r="426" spans="1:7" x14ac:dyDescent="0.25">
      <c r="A426" s="52" t="s">
        <v>854</v>
      </c>
      <c r="B426" s="53" t="s">
        <v>26</v>
      </c>
      <c r="C426" s="60" t="s">
        <v>275</v>
      </c>
      <c r="D426" s="53" t="s">
        <v>276</v>
      </c>
      <c r="E426" s="53" t="s">
        <v>855</v>
      </c>
      <c r="F426" s="59">
        <f>VLOOKUP(E426,[1]!CodeIATA[#All],2,FALSE)</f>
        <v>1.0606</v>
      </c>
      <c r="G426"/>
    </row>
    <row r="427" spans="1:7" x14ac:dyDescent="0.25">
      <c r="A427" s="52" t="s">
        <v>856</v>
      </c>
      <c r="B427" s="53" t="s">
        <v>26</v>
      </c>
      <c r="C427" s="60" t="s">
        <v>275</v>
      </c>
      <c r="D427" s="53" t="s">
        <v>276</v>
      </c>
      <c r="E427" s="53" t="s">
        <v>857</v>
      </c>
      <c r="F427" s="59">
        <f>VLOOKUP(E427,[1]!CodeIATA[#All],2,FALSE)</f>
        <v>0.94240000000000002</v>
      </c>
      <c r="G427"/>
    </row>
    <row r="428" spans="1:7" x14ac:dyDescent="0.25">
      <c r="A428" s="52" t="s">
        <v>2203</v>
      </c>
      <c r="B428" s="53" t="s">
        <v>26</v>
      </c>
      <c r="C428" s="60" t="s">
        <v>275</v>
      </c>
      <c r="D428" s="53" t="s">
        <v>276</v>
      </c>
      <c r="E428" s="53" t="s">
        <v>857</v>
      </c>
      <c r="F428" s="59">
        <f>VLOOKUP(E428,[1]!CodeIATA[#All],2,FALSE)</f>
        <v>0.94240000000000002</v>
      </c>
      <c r="G428"/>
    </row>
    <row r="429" spans="1:7" x14ac:dyDescent="0.25">
      <c r="A429" s="53" t="s">
        <v>283</v>
      </c>
      <c r="B429" s="53" t="s">
        <v>26</v>
      </c>
      <c r="C429" s="60" t="s">
        <v>275</v>
      </c>
      <c r="D429" s="53" t="s">
        <v>276</v>
      </c>
      <c r="E429" s="53" t="s">
        <v>858</v>
      </c>
      <c r="F429" s="59">
        <f>VLOOKUP(E429,[1]!CodeIATA[#All],2,FALSE)</f>
        <v>1.0219</v>
      </c>
      <c r="G429"/>
    </row>
    <row r="430" spans="1:7" x14ac:dyDescent="0.25">
      <c r="A430" s="53" t="s">
        <v>284</v>
      </c>
      <c r="B430" s="53" t="s">
        <v>26</v>
      </c>
      <c r="C430" s="60" t="s">
        <v>275</v>
      </c>
      <c r="D430" s="53" t="s">
        <v>276</v>
      </c>
      <c r="E430" s="53" t="s">
        <v>846</v>
      </c>
      <c r="F430" s="59">
        <f>VLOOKUP(E430,[1]!CodeIATA[#All],2,FALSE)</f>
        <v>0.82250000000000001</v>
      </c>
      <c r="G430"/>
    </row>
    <row r="431" spans="1:7" x14ac:dyDescent="0.25">
      <c r="A431" s="51" t="s">
        <v>859</v>
      </c>
      <c r="B431" s="53" t="s">
        <v>26</v>
      </c>
      <c r="C431" s="60" t="s">
        <v>275</v>
      </c>
      <c r="D431" s="53" t="s">
        <v>276</v>
      </c>
      <c r="E431" s="53" t="s">
        <v>857</v>
      </c>
      <c r="F431" s="59">
        <f>VLOOKUP(E431,[1]!CodeIATA[#All],2,FALSE)</f>
        <v>0.94240000000000002</v>
      </c>
      <c r="G431"/>
    </row>
    <row r="432" spans="1:7" x14ac:dyDescent="0.25">
      <c r="A432" s="53" t="s">
        <v>2204</v>
      </c>
      <c r="B432" s="53" t="s">
        <v>26</v>
      </c>
      <c r="C432" s="60" t="s">
        <v>275</v>
      </c>
      <c r="D432" s="53" t="s">
        <v>276</v>
      </c>
      <c r="E432" s="53" t="s">
        <v>347</v>
      </c>
      <c r="F432" s="59">
        <f>VLOOKUP(E432,[1]!CodeIATA[#All],2,FALSE)</f>
        <v>0.68979999999999997</v>
      </c>
      <c r="G432"/>
    </row>
    <row r="433" spans="1:7" x14ac:dyDescent="0.25">
      <c r="A433" s="53" t="s">
        <v>2205</v>
      </c>
      <c r="B433" s="53" t="s">
        <v>26</v>
      </c>
      <c r="C433" s="60" t="s">
        <v>275</v>
      </c>
      <c r="D433" s="53" t="s">
        <v>276</v>
      </c>
      <c r="E433" s="53" t="s">
        <v>347</v>
      </c>
      <c r="F433" s="59">
        <f>VLOOKUP(E433,[1]!CodeIATA[#All],2,FALSE)</f>
        <v>0.68979999999999997</v>
      </c>
      <c r="G433"/>
    </row>
    <row r="434" spans="1:7" x14ac:dyDescent="0.25">
      <c r="A434" s="53" t="s">
        <v>285</v>
      </c>
      <c r="B434" s="53" t="s">
        <v>26</v>
      </c>
      <c r="C434" s="60" t="s">
        <v>275</v>
      </c>
      <c r="D434" s="53" t="s">
        <v>276</v>
      </c>
      <c r="E434" s="53" t="s">
        <v>347</v>
      </c>
      <c r="F434" s="59">
        <f>VLOOKUP(E434,[1]!CodeIATA[#All],2,FALSE)</f>
        <v>0.68979999999999997</v>
      </c>
      <c r="G434"/>
    </row>
    <row r="435" spans="1:7" x14ac:dyDescent="0.25">
      <c r="A435" s="53" t="s">
        <v>286</v>
      </c>
      <c r="B435" s="53" t="s">
        <v>26</v>
      </c>
      <c r="C435" s="60" t="s">
        <v>275</v>
      </c>
      <c r="D435" s="53" t="s">
        <v>276</v>
      </c>
      <c r="E435" s="60" t="s">
        <v>860</v>
      </c>
      <c r="F435" s="59">
        <f>VLOOKUP(E435,[1]!CodeIATA[#All],2,FALSE)</f>
        <v>0.87309999999999999</v>
      </c>
      <c r="G435"/>
    </row>
    <row r="436" spans="1:7" x14ac:dyDescent="0.25">
      <c r="A436" s="53" t="s">
        <v>287</v>
      </c>
      <c r="B436" s="53" t="s">
        <v>26</v>
      </c>
      <c r="C436" s="60" t="s">
        <v>275</v>
      </c>
      <c r="D436" s="53" t="s">
        <v>276</v>
      </c>
      <c r="E436" s="60" t="s">
        <v>347</v>
      </c>
      <c r="F436" s="59">
        <f>VLOOKUP(E436,[1]!CodeIATA[#All],2,FALSE)</f>
        <v>0.68979999999999997</v>
      </c>
      <c r="G436"/>
    </row>
    <row r="437" spans="1:7" x14ac:dyDescent="0.25">
      <c r="A437" s="53" t="s">
        <v>288</v>
      </c>
      <c r="B437" s="53" t="s">
        <v>26</v>
      </c>
      <c r="C437" s="60" t="s">
        <v>275</v>
      </c>
      <c r="D437" s="53" t="s">
        <v>276</v>
      </c>
      <c r="E437" s="53" t="s">
        <v>861</v>
      </c>
      <c r="F437" s="59">
        <f>VLOOKUP(E437,[1]!CodeIATA[#All],2,FALSE)</f>
        <v>0.77629999999999999</v>
      </c>
      <c r="G437"/>
    </row>
    <row r="438" spans="1:7" x14ac:dyDescent="0.25">
      <c r="A438" s="53" t="s">
        <v>289</v>
      </c>
      <c r="B438" s="53" t="s">
        <v>26</v>
      </c>
      <c r="C438" s="60" t="s">
        <v>275</v>
      </c>
      <c r="D438" s="53" t="s">
        <v>276</v>
      </c>
      <c r="E438" s="60" t="s">
        <v>347</v>
      </c>
      <c r="F438" s="59">
        <f>VLOOKUP(E438,[1]!CodeIATA[#All],2,FALSE)</f>
        <v>0.68979999999999997</v>
      </c>
      <c r="G438"/>
    </row>
    <row r="439" spans="1:7" x14ac:dyDescent="0.25">
      <c r="A439" s="52" t="s">
        <v>862</v>
      </c>
      <c r="B439" s="53" t="s">
        <v>26</v>
      </c>
      <c r="C439" s="60" t="s">
        <v>275</v>
      </c>
      <c r="D439" s="53" t="s">
        <v>276</v>
      </c>
      <c r="E439" s="53" t="s">
        <v>845</v>
      </c>
      <c r="F439" s="59">
        <f>VLOOKUP(E439,[1]!CodeIATA[#All],2,FALSE)</f>
        <v>0.7369</v>
      </c>
      <c r="G439"/>
    </row>
    <row r="440" spans="1:7" x14ac:dyDescent="0.25">
      <c r="A440" s="52" t="s">
        <v>863</v>
      </c>
      <c r="B440" s="53" t="s">
        <v>26</v>
      </c>
      <c r="C440" s="60" t="s">
        <v>275</v>
      </c>
      <c r="D440" s="53" t="s">
        <v>276</v>
      </c>
      <c r="E440" s="53" t="s">
        <v>858</v>
      </c>
      <c r="F440" s="59">
        <f>VLOOKUP(E440,[1]!CodeIATA[#All],2,FALSE)</f>
        <v>1.0219</v>
      </c>
      <c r="G440"/>
    </row>
    <row r="441" spans="1:7" x14ac:dyDescent="0.25">
      <c r="A441" s="53" t="s">
        <v>290</v>
      </c>
      <c r="B441" s="53" t="s">
        <v>26</v>
      </c>
      <c r="C441" s="60" t="s">
        <v>275</v>
      </c>
      <c r="D441" s="53" t="s">
        <v>276</v>
      </c>
      <c r="E441" s="60" t="s">
        <v>858</v>
      </c>
      <c r="F441" s="59">
        <f>VLOOKUP(E441,[1]!CodeIATA[#All],2,FALSE)</f>
        <v>1.0219</v>
      </c>
      <c r="G441"/>
    </row>
    <row r="442" spans="1:7" x14ac:dyDescent="0.25">
      <c r="A442" s="53" t="s">
        <v>291</v>
      </c>
      <c r="B442" s="53" t="s">
        <v>26</v>
      </c>
      <c r="C442" s="60" t="s">
        <v>275</v>
      </c>
      <c r="D442" s="53" t="s">
        <v>276</v>
      </c>
      <c r="E442" s="60" t="s">
        <v>864</v>
      </c>
      <c r="F442" s="59">
        <f>VLOOKUP(E442,[1]!CodeIATA[#All],2,FALSE)</f>
        <v>1.0720000000000001</v>
      </c>
      <c r="G442"/>
    </row>
    <row r="443" spans="1:7" x14ac:dyDescent="0.25">
      <c r="A443" s="53" t="s">
        <v>292</v>
      </c>
      <c r="B443" s="53" t="s">
        <v>26</v>
      </c>
      <c r="C443" s="60" t="s">
        <v>275</v>
      </c>
      <c r="D443" s="53" t="s">
        <v>276</v>
      </c>
      <c r="E443" s="60" t="s">
        <v>861</v>
      </c>
      <c r="F443" s="59">
        <f>VLOOKUP(E443,[1]!CodeIATA[#All],2,FALSE)</f>
        <v>0.77629999999999999</v>
      </c>
      <c r="G443"/>
    </row>
    <row r="444" spans="1:7" x14ac:dyDescent="0.25">
      <c r="A444" s="52" t="s">
        <v>865</v>
      </c>
      <c r="B444" s="53" t="s">
        <v>26</v>
      </c>
      <c r="C444" s="60" t="s">
        <v>275</v>
      </c>
      <c r="D444" s="53" t="s">
        <v>276</v>
      </c>
      <c r="E444" s="53" t="s">
        <v>853</v>
      </c>
      <c r="F444" s="59">
        <f>VLOOKUP(E444,[1]!CodeIATA[#All],2,FALSE)</f>
        <v>0.81030000000000002</v>
      </c>
      <c r="G444"/>
    </row>
    <row r="445" spans="1:7" x14ac:dyDescent="0.25">
      <c r="A445" s="53" t="s">
        <v>293</v>
      </c>
      <c r="B445" s="53" t="s">
        <v>26</v>
      </c>
      <c r="C445" s="60" t="s">
        <v>275</v>
      </c>
      <c r="D445" s="53" t="s">
        <v>276</v>
      </c>
      <c r="E445" s="60" t="s">
        <v>866</v>
      </c>
      <c r="F445" s="59">
        <f>VLOOKUP(E445,[1]!CodeIATA[#All],2,FALSE)</f>
        <v>0.82540000000000002</v>
      </c>
      <c r="G445"/>
    </row>
    <row r="446" spans="1:7" x14ac:dyDescent="0.25">
      <c r="A446" s="53" t="s">
        <v>294</v>
      </c>
      <c r="B446" s="53" t="s">
        <v>26</v>
      </c>
      <c r="C446" s="60" t="s">
        <v>275</v>
      </c>
      <c r="D446" s="53" t="s">
        <v>276</v>
      </c>
      <c r="E446" s="53" t="s">
        <v>861</v>
      </c>
      <c r="F446" s="59">
        <f>VLOOKUP(E446,[1]!CodeIATA[#All],2,FALSE)</f>
        <v>0.77629999999999999</v>
      </c>
      <c r="G446"/>
    </row>
    <row r="447" spans="1:7" x14ac:dyDescent="0.25">
      <c r="A447" s="52" t="s">
        <v>867</v>
      </c>
      <c r="B447" s="53" t="s">
        <v>26</v>
      </c>
      <c r="C447" s="60" t="s">
        <v>275</v>
      </c>
      <c r="D447" s="53" t="s">
        <v>276</v>
      </c>
      <c r="E447" s="53" t="s">
        <v>861</v>
      </c>
      <c r="F447" s="59">
        <f>VLOOKUP(E447,[1]!CodeIATA[#All],2,FALSE)</f>
        <v>0.77629999999999999</v>
      </c>
      <c r="G447"/>
    </row>
    <row r="448" spans="1:7" x14ac:dyDescent="0.25">
      <c r="A448" s="52" t="s">
        <v>868</v>
      </c>
      <c r="B448" s="53" t="s">
        <v>26</v>
      </c>
      <c r="C448" s="60" t="s">
        <v>275</v>
      </c>
      <c r="D448" s="53" t="s">
        <v>276</v>
      </c>
      <c r="E448" s="53" t="s">
        <v>861</v>
      </c>
      <c r="F448" s="59">
        <f>VLOOKUP(E448,[1]!CodeIATA[#All],2,FALSE)</f>
        <v>0.77629999999999999</v>
      </c>
      <c r="G448"/>
    </row>
    <row r="449" spans="1:7" x14ac:dyDescent="0.25">
      <c r="A449" t="s">
        <v>295</v>
      </c>
      <c r="B449" s="53" t="s">
        <v>26</v>
      </c>
      <c r="C449" s="60" t="s">
        <v>275</v>
      </c>
      <c r="D449" s="53" t="s">
        <v>276</v>
      </c>
      <c r="E449" s="60" t="s">
        <v>347</v>
      </c>
      <c r="F449" s="59">
        <f>VLOOKUP(E449,[1]!CodeIATA[#All],2,FALSE)</f>
        <v>0.68979999999999997</v>
      </c>
      <c r="G449"/>
    </row>
    <row r="450" spans="1:7" x14ac:dyDescent="0.25">
      <c r="A450" t="s">
        <v>296</v>
      </c>
      <c r="B450" s="53" t="s">
        <v>26</v>
      </c>
      <c r="C450" s="60" t="s">
        <v>275</v>
      </c>
      <c r="D450" s="53" t="s">
        <v>276</v>
      </c>
      <c r="E450" s="53" t="s">
        <v>869</v>
      </c>
      <c r="F450" s="59">
        <f>VLOOKUP(E450,[1]!CodeIATA[#All],2,FALSE)</f>
        <v>1.1422000000000001</v>
      </c>
      <c r="G450"/>
    </row>
    <row r="451" spans="1:7" x14ac:dyDescent="0.25">
      <c r="A451" t="s">
        <v>870</v>
      </c>
      <c r="B451" s="53" t="s">
        <v>26</v>
      </c>
      <c r="C451" s="60" t="s">
        <v>275</v>
      </c>
      <c r="D451" s="53" t="s">
        <v>276</v>
      </c>
      <c r="E451" s="53" t="s">
        <v>347</v>
      </c>
      <c r="F451" s="59">
        <f>VLOOKUP(E451,[1]!CodeIATA[#All],2,FALSE)</f>
        <v>0.68979999999999997</v>
      </c>
      <c r="G451"/>
    </row>
    <row r="452" spans="1:7" x14ac:dyDescent="0.25">
      <c r="A452" t="s">
        <v>871</v>
      </c>
      <c r="B452" s="53" t="s">
        <v>26</v>
      </c>
      <c r="C452" s="60" t="s">
        <v>275</v>
      </c>
      <c r="D452" s="53" t="s">
        <v>276</v>
      </c>
      <c r="E452" s="60" t="s">
        <v>347</v>
      </c>
      <c r="F452" s="59">
        <f>VLOOKUP(E452,[1]!CodeIATA[#All],2,FALSE)</f>
        <v>0.68979999999999997</v>
      </c>
      <c r="G452"/>
    </row>
    <row r="453" spans="1:7" x14ac:dyDescent="0.25">
      <c r="A453" t="s">
        <v>297</v>
      </c>
      <c r="B453" s="53" t="s">
        <v>26</v>
      </c>
      <c r="C453" s="60" t="s">
        <v>275</v>
      </c>
      <c r="D453" s="53" t="s">
        <v>276</v>
      </c>
      <c r="E453" s="53" t="s">
        <v>845</v>
      </c>
      <c r="F453" s="59">
        <f>VLOOKUP(E453,[1]!CodeIATA[#All],2,FALSE)</f>
        <v>0.7369</v>
      </c>
      <c r="G453"/>
    </row>
    <row r="454" spans="1:7" x14ac:dyDescent="0.25">
      <c r="A454" s="53" t="s">
        <v>2206</v>
      </c>
      <c r="B454" s="53" t="s">
        <v>26</v>
      </c>
      <c r="C454" s="60" t="s">
        <v>275</v>
      </c>
      <c r="D454" s="53" t="s">
        <v>276</v>
      </c>
      <c r="E454" s="53" t="s">
        <v>2207</v>
      </c>
      <c r="F454" s="59">
        <f>VLOOKUP(E454,[1]!CodeIATA[#All],2,FALSE)</f>
        <v>1.0971</v>
      </c>
      <c r="G454"/>
    </row>
    <row r="455" spans="1:7" x14ac:dyDescent="0.25">
      <c r="A455" s="53" t="s">
        <v>298</v>
      </c>
      <c r="B455" s="53" t="s">
        <v>26</v>
      </c>
      <c r="C455" s="60" t="s">
        <v>275</v>
      </c>
      <c r="D455" s="53" t="s">
        <v>276</v>
      </c>
      <c r="E455" s="53" t="s">
        <v>846</v>
      </c>
      <c r="F455" s="59">
        <f>VLOOKUP(E455,[1]!CodeIATA[#All],2,FALSE)</f>
        <v>0.82250000000000001</v>
      </c>
      <c r="G455"/>
    </row>
    <row r="456" spans="1:7" x14ac:dyDescent="0.25">
      <c r="A456" s="53" t="s">
        <v>872</v>
      </c>
      <c r="B456" s="53" t="s">
        <v>26</v>
      </c>
      <c r="C456" s="60" t="s">
        <v>275</v>
      </c>
      <c r="D456" s="53" t="s">
        <v>276</v>
      </c>
      <c r="E456" s="53" t="s">
        <v>347</v>
      </c>
      <c r="F456" s="59">
        <f>VLOOKUP(E456,[1]!CodeIATA[#All],2,FALSE)</f>
        <v>0.68979999999999997</v>
      </c>
      <c r="G456"/>
    </row>
    <row r="457" spans="1:7" x14ac:dyDescent="0.25">
      <c r="A457" s="53" t="s">
        <v>2208</v>
      </c>
      <c r="B457" s="53" t="s">
        <v>26</v>
      </c>
      <c r="C457" s="60" t="s">
        <v>275</v>
      </c>
      <c r="D457" s="53" t="s">
        <v>276</v>
      </c>
      <c r="E457" s="53" t="s">
        <v>347</v>
      </c>
      <c r="F457" s="59">
        <f>VLOOKUP(E457,[1]!CodeIATA[#All],2,FALSE)</f>
        <v>0.68979999999999997</v>
      </c>
      <c r="G457"/>
    </row>
    <row r="458" spans="1:7" x14ac:dyDescent="0.25">
      <c r="A458" s="53" t="s">
        <v>873</v>
      </c>
      <c r="B458" s="53" t="s">
        <v>26</v>
      </c>
      <c r="C458" s="60" t="s">
        <v>275</v>
      </c>
      <c r="D458" s="53" t="s">
        <v>276</v>
      </c>
      <c r="E458" s="53" t="s">
        <v>874</v>
      </c>
      <c r="F458" s="59">
        <f>VLOOKUP(E458,[1]!CodeIATA[#All],2,FALSE)</f>
        <v>0.89890000000000003</v>
      </c>
      <c r="G458"/>
    </row>
    <row r="459" spans="1:7" x14ac:dyDescent="0.25">
      <c r="A459" s="53" t="s">
        <v>299</v>
      </c>
      <c r="B459" s="53" t="s">
        <v>26</v>
      </c>
      <c r="C459" s="60" t="s">
        <v>275</v>
      </c>
      <c r="D459" s="53" t="s">
        <v>276</v>
      </c>
      <c r="E459" s="60" t="s">
        <v>847</v>
      </c>
      <c r="F459" s="59">
        <f>VLOOKUP(E459,[1]!CodeIATA[#All],2,FALSE)</f>
        <v>0.9556</v>
      </c>
      <c r="G459"/>
    </row>
    <row r="460" spans="1:7" x14ac:dyDescent="0.25">
      <c r="A460" s="52" t="s">
        <v>875</v>
      </c>
      <c r="B460" s="53" t="s">
        <v>26</v>
      </c>
      <c r="C460" s="60" t="s">
        <v>275</v>
      </c>
      <c r="D460" s="53" t="s">
        <v>276</v>
      </c>
      <c r="E460" s="53" t="s">
        <v>876</v>
      </c>
      <c r="F460" s="59">
        <f>VLOOKUP(E460,[1]!CodeIATA[#All],2,FALSE)</f>
        <v>0.87160000000000004</v>
      </c>
      <c r="G460"/>
    </row>
    <row r="461" spans="1:7" x14ac:dyDescent="0.25">
      <c r="A461" s="52" t="s">
        <v>877</v>
      </c>
      <c r="B461" s="53" t="s">
        <v>26</v>
      </c>
      <c r="C461" s="60" t="s">
        <v>275</v>
      </c>
      <c r="D461" s="53" t="s">
        <v>276</v>
      </c>
      <c r="E461" s="53" t="s">
        <v>878</v>
      </c>
      <c r="F461" s="59">
        <f>VLOOKUP(E461,[1]!CodeIATA[#All],2,FALSE)</f>
        <v>1.0096000000000001</v>
      </c>
      <c r="G461"/>
    </row>
    <row r="462" spans="1:7" x14ac:dyDescent="0.25">
      <c r="A462" s="52" t="s">
        <v>879</v>
      </c>
      <c r="B462" s="53" t="s">
        <v>26</v>
      </c>
      <c r="C462" s="60" t="s">
        <v>275</v>
      </c>
      <c r="D462" s="53" t="s">
        <v>276</v>
      </c>
      <c r="E462" s="53" t="s">
        <v>878</v>
      </c>
      <c r="F462" s="59">
        <f>VLOOKUP(E462,[1]!CodeIATA[#All],2,FALSE)</f>
        <v>1.0096000000000001</v>
      </c>
      <c r="G462"/>
    </row>
    <row r="463" spans="1:7" x14ac:dyDescent="0.25">
      <c r="A463" s="53" t="s">
        <v>300</v>
      </c>
      <c r="B463" s="53" t="s">
        <v>26</v>
      </c>
      <c r="C463" s="60" t="s">
        <v>275</v>
      </c>
      <c r="D463" s="53" t="s">
        <v>276</v>
      </c>
      <c r="E463" s="60" t="s">
        <v>861</v>
      </c>
      <c r="F463" s="59">
        <f>VLOOKUP(E463,[1]!CodeIATA[#All],2,FALSE)</f>
        <v>0.77629999999999999</v>
      </c>
      <c r="G463"/>
    </row>
    <row r="464" spans="1:7" x14ac:dyDescent="0.25">
      <c r="A464" s="53" t="s">
        <v>2209</v>
      </c>
      <c r="B464" s="53" t="s">
        <v>26</v>
      </c>
      <c r="C464" s="60" t="s">
        <v>275</v>
      </c>
      <c r="D464" s="53" t="s">
        <v>276</v>
      </c>
      <c r="E464" s="60" t="s">
        <v>848</v>
      </c>
      <c r="F464" s="59">
        <f>VLOOKUP(E464,[1]!CodeIATA[#All],2,FALSE)</f>
        <v>0.86209999999999998</v>
      </c>
      <c r="G464"/>
    </row>
    <row r="465" spans="1:7" x14ac:dyDescent="0.25">
      <c r="A465" s="53" t="s">
        <v>2210</v>
      </c>
      <c r="B465" s="53" t="s">
        <v>26</v>
      </c>
      <c r="C465" s="60" t="s">
        <v>275</v>
      </c>
      <c r="D465" s="53" t="s">
        <v>276</v>
      </c>
      <c r="E465" s="53" t="s">
        <v>876</v>
      </c>
      <c r="F465" s="59">
        <f>VLOOKUP(E465,[1]!CodeIATA[#All],2,FALSE)</f>
        <v>0.87160000000000004</v>
      </c>
      <c r="G465"/>
    </row>
    <row r="466" spans="1:7" x14ac:dyDescent="0.25">
      <c r="A466" s="53" t="s">
        <v>880</v>
      </c>
      <c r="B466" s="53" t="s">
        <v>26</v>
      </c>
      <c r="C466" s="60" t="s">
        <v>275</v>
      </c>
      <c r="D466" s="53" t="s">
        <v>276</v>
      </c>
      <c r="E466" s="53" t="s">
        <v>881</v>
      </c>
      <c r="F466" s="59">
        <f>VLOOKUP(E466,[1]!CodeIATA[#All],2,FALSE)</f>
        <v>0.73160000000000003</v>
      </c>
      <c r="G466"/>
    </row>
    <row r="467" spans="1:7" x14ac:dyDescent="0.25">
      <c r="A467" s="52" t="s">
        <v>882</v>
      </c>
      <c r="B467" s="53" t="s">
        <v>26</v>
      </c>
      <c r="C467" s="60" t="s">
        <v>275</v>
      </c>
      <c r="D467" s="53" t="s">
        <v>276</v>
      </c>
      <c r="E467" s="53" t="s">
        <v>857</v>
      </c>
      <c r="F467" s="59">
        <f>VLOOKUP(E467,[1]!CodeIATA[#All],2,FALSE)</f>
        <v>0.94240000000000002</v>
      </c>
      <c r="G467"/>
    </row>
    <row r="468" spans="1:7" x14ac:dyDescent="0.25">
      <c r="A468" s="53" t="s">
        <v>2211</v>
      </c>
      <c r="B468" s="53" t="s">
        <v>77</v>
      </c>
      <c r="C468" s="53" t="s">
        <v>2212</v>
      </c>
      <c r="D468" s="53" t="s">
        <v>2211</v>
      </c>
      <c r="E468" s="53" t="s">
        <v>2213</v>
      </c>
      <c r="F468" s="59">
        <f>VLOOKUP(E468,[1]!CodeIATA[#All],2,FALSE)</f>
        <v>1.6354</v>
      </c>
      <c r="G468"/>
    </row>
    <row r="469" spans="1:7" x14ac:dyDescent="0.25">
      <c r="A469" s="53" t="s">
        <v>2214</v>
      </c>
      <c r="B469" s="53" t="s">
        <v>35</v>
      </c>
      <c r="C469" s="60" t="s">
        <v>2215</v>
      </c>
      <c r="D469" s="53" t="s">
        <v>2216</v>
      </c>
      <c r="E469" s="53" t="s">
        <v>307</v>
      </c>
      <c r="F469" s="59">
        <f>VLOOKUP(E469,[1]!CodeIATA[#All],2,FALSE)</f>
        <v>0.89180000000000004</v>
      </c>
      <c r="G469"/>
    </row>
    <row r="470" spans="1:7" x14ac:dyDescent="0.25">
      <c r="A470" s="53" t="s">
        <v>303</v>
      </c>
      <c r="B470" s="53" t="s">
        <v>26</v>
      </c>
      <c r="C470" s="60" t="s">
        <v>301</v>
      </c>
      <c r="D470" s="53" t="s">
        <v>302</v>
      </c>
      <c r="E470" s="53" t="s">
        <v>1207</v>
      </c>
      <c r="F470" s="59">
        <f>VLOOKUP(E470,[1]!CodeIATA[#All],2,FALSE)</f>
        <v>1.0128999999999999</v>
      </c>
      <c r="G470"/>
    </row>
    <row r="471" spans="1:7" x14ac:dyDescent="0.25">
      <c r="A471" t="s">
        <v>1208</v>
      </c>
      <c r="B471" s="53" t="s">
        <v>26</v>
      </c>
      <c r="C471" s="60" t="s">
        <v>301</v>
      </c>
      <c r="D471" s="53" t="s">
        <v>302</v>
      </c>
      <c r="E471" s="53" t="s">
        <v>1209</v>
      </c>
      <c r="F471" s="59">
        <f>VLOOKUP(E471,[1]!CodeIATA[#All],2,FALSE)</f>
        <v>0.91349999999999998</v>
      </c>
      <c r="G471"/>
    </row>
    <row r="472" spans="1:7" x14ac:dyDescent="0.25">
      <c r="A472" s="53" t="s">
        <v>304</v>
      </c>
      <c r="B472" s="53" t="s">
        <v>26</v>
      </c>
      <c r="C472" s="60" t="s">
        <v>301</v>
      </c>
      <c r="D472" s="53" t="s">
        <v>302</v>
      </c>
      <c r="E472" s="53" t="s">
        <v>1210</v>
      </c>
      <c r="F472" s="59">
        <f>VLOOKUP(E472,[1]!CodeIATA[#All],2,FALSE)</f>
        <v>1.0458000000000001</v>
      </c>
      <c r="G472"/>
    </row>
    <row r="473" spans="1:7" x14ac:dyDescent="0.25">
      <c r="A473" s="53" t="s">
        <v>2217</v>
      </c>
      <c r="B473" s="53" t="s">
        <v>26</v>
      </c>
      <c r="C473" s="60" t="s">
        <v>301</v>
      </c>
      <c r="D473" s="53" t="s">
        <v>302</v>
      </c>
      <c r="E473" s="53" t="s">
        <v>1211</v>
      </c>
      <c r="F473" s="59">
        <f>VLOOKUP(E473,[1]!CodeIATA[#All],2,FALSE)</f>
        <v>0.86180000000000001</v>
      </c>
      <c r="G473"/>
    </row>
    <row r="474" spans="1:7" x14ac:dyDescent="0.25">
      <c r="A474" s="53" t="s">
        <v>305</v>
      </c>
      <c r="B474" s="53" t="s">
        <v>26</v>
      </c>
      <c r="C474" s="60" t="s">
        <v>301</v>
      </c>
      <c r="D474" s="53" t="s">
        <v>302</v>
      </c>
      <c r="E474" s="53" t="s">
        <v>1211</v>
      </c>
      <c r="F474" s="59">
        <f>VLOOKUP(E474,[1]!CodeIATA[#All],2,FALSE)</f>
        <v>0.86180000000000001</v>
      </c>
      <c r="G474"/>
    </row>
    <row r="475" spans="1:7" x14ac:dyDescent="0.25">
      <c r="A475" s="53" t="s">
        <v>306</v>
      </c>
      <c r="B475" s="53" t="s">
        <v>26</v>
      </c>
      <c r="C475" s="60" t="s">
        <v>301</v>
      </c>
      <c r="D475" s="53" t="s">
        <v>302</v>
      </c>
      <c r="E475" s="53" t="s">
        <v>1210</v>
      </c>
      <c r="F475" s="59">
        <f>VLOOKUP(E475,[1]!CodeIATA[#All],2,FALSE)</f>
        <v>1.0458000000000001</v>
      </c>
      <c r="G475"/>
    </row>
    <row r="476" spans="1:7" x14ac:dyDescent="0.25">
      <c r="A476" s="53" t="s">
        <v>2218</v>
      </c>
      <c r="B476" s="53" t="s">
        <v>26</v>
      </c>
      <c r="C476" s="60" t="s">
        <v>301</v>
      </c>
      <c r="D476" s="53" t="s">
        <v>302</v>
      </c>
      <c r="E476" s="53" t="s">
        <v>1211</v>
      </c>
      <c r="F476" s="59">
        <f>VLOOKUP(E476,[1]!CodeIATA[#All],2,FALSE)</f>
        <v>0.86180000000000001</v>
      </c>
      <c r="G476"/>
    </row>
    <row r="477" spans="1:7" x14ac:dyDescent="0.25">
      <c r="A477" s="53" t="s">
        <v>1212</v>
      </c>
      <c r="B477" s="53" t="s">
        <v>26</v>
      </c>
      <c r="C477" s="60" t="s">
        <v>301</v>
      </c>
      <c r="D477" s="53" t="s">
        <v>302</v>
      </c>
      <c r="E477" s="53" t="s">
        <v>1211</v>
      </c>
      <c r="F477" s="59">
        <f>VLOOKUP(E477,[1]!CodeIATA[#All],2,FALSE)</f>
        <v>0.86180000000000001</v>
      </c>
      <c r="G477"/>
    </row>
    <row r="478" spans="1:7" x14ac:dyDescent="0.25">
      <c r="A478" s="53" t="s">
        <v>309</v>
      </c>
      <c r="B478" s="53" t="s">
        <v>35</v>
      </c>
      <c r="C478" s="60" t="s">
        <v>307</v>
      </c>
      <c r="D478" s="53" t="s">
        <v>308</v>
      </c>
      <c r="E478" s="53" t="s">
        <v>1923</v>
      </c>
      <c r="F478" s="59">
        <f>VLOOKUP(E478,[1]!CodeIATA[#All],2,FALSE)</f>
        <v>0.56340000000000001</v>
      </c>
      <c r="G478"/>
    </row>
    <row r="479" spans="1:7" x14ac:dyDescent="0.25">
      <c r="A479" s="53" t="s">
        <v>310</v>
      </c>
      <c r="B479" s="53" t="s">
        <v>35</v>
      </c>
      <c r="C479" s="60" t="s">
        <v>307</v>
      </c>
      <c r="D479" s="53" t="s">
        <v>308</v>
      </c>
      <c r="E479" s="53" t="s">
        <v>1924</v>
      </c>
      <c r="F479" s="59">
        <f>VLOOKUP(E479,[1]!CodeIATA[#All],2,FALSE)</f>
        <v>0.61709999999999998</v>
      </c>
      <c r="G479"/>
    </row>
    <row r="480" spans="1:7" x14ac:dyDescent="0.25">
      <c r="A480" s="53" t="s">
        <v>313</v>
      </c>
      <c r="B480" s="53" t="s">
        <v>77</v>
      </c>
      <c r="C480" s="60" t="s">
        <v>311</v>
      </c>
      <c r="D480" s="53" t="s">
        <v>312</v>
      </c>
      <c r="E480" s="53" t="s">
        <v>842</v>
      </c>
      <c r="F480" s="59">
        <f>VLOOKUP(E480,[1]!CodeIATA[#All],2,FALSE)</f>
        <v>1.0004</v>
      </c>
      <c r="G480"/>
    </row>
    <row r="481" spans="1:7" x14ac:dyDescent="0.25">
      <c r="A481" s="53" t="s">
        <v>314</v>
      </c>
      <c r="B481" s="53" t="s">
        <v>77</v>
      </c>
      <c r="C481" s="60" t="s">
        <v>311</v>
      </c>
      <c r="D481" s="53" t="s">
        <v>312</v>
      </c>
      <c r="E481" s="53" t="s">
        <v>843</v>
      </c>
      <c r="F481" s="59">
        <f>VLOOKUP(E481,[1]!CodeIATA[#All],2,FALSE)</f>
        <v>1.1132</v>
      </c>
      <c r="G481"/>
    </row>
    <row r="482" spans="1:7" x14ac:dyDescent="0.25">
      <c r="A482" s="53" t="s">
        <v>317</v>
      </c>
      <c r="B482" s="53" t="s">
        <v>35</v>
      </c>
      <c r="C482" s="60" t="s">
        <v>315</v>
      </c>
      <c r="D482" s="53" t="s">
        <v>316</v>
      </c>
      <c r="E482" s="60" t="s">
        <v>1218</v>
      </c>
      <c r="F482" s="59">
        <f>VLOOKUP(E482,[1]!CodeIATA[#All],2,FALSE)</f>
        <v>1.2437</v>
      </c>
      <c r="G482"/>
    </row>
    <row r="483" spans="1:7" x14ac:dyDescent="0.25">
      <c r="A483" t="s">
        <v>318</v>
      </c>
      <c r="B483" s="53" t="s">
        <v>35</v>
      </c>
      <c r="C483" s="60" t="s">
        <v>315</v>
      </c>
      <c r="D483" s="53" t="s">
        <v>316</v>
      </c>
      <c r="E483" s="60" t="s">
        <v>1219</v>
      </c>
      <c r="F483" s="59">
        <f>VLOOKUP(E483,[1]!CodeIATA[#All],2,FALSE)</f>
        <v>0.88249999999999995</v>
      </c>
      <c r="G483"/>
    </row>
    <row r="484" spans="1:7" x14ac:dyDescent="0.25">
      <c r="A484" t="s">
        <v>319</v>
      </c>
      <c r="B484" s="53" t="s">
        <v>35</v>
      </c>
      <c r="C484" s="60" t="s">
        <v>315</v>
      </c>
      <c r="D484" s="53" t="s">
        <v>316</v>
      </c>
      <c r="E484" s="53" t="s">
        <v>1220</v>
      </c>
      <c r="F484" s="59">
        <f>VLOOKUP(E484,[1]!CodeIATA[#All],2,FALSE)</f>
        <v>1.1281000000000001</v>
      </c>
      <c r="G484"/>
    </row>
    <row r="485" spans="1:7" x14ac:dyDescent="0.25">
      <c r="A485" t="s">
        <v>1213</v>
      </c>
      <c r="B485" s="53" t="s">
        <v>77</v>
      </c>
      <c r="C485" s="60" t="s">
        <v>320</v>
      </c>
      <c r="D485" s="53" t="s">
        <v>321</v>
      </c>
      <c r="E485" s="53" t="s">
        <v>1214</v>
      </c>
      <c r="F485" s="59">
        <f>VLOOKUP(E485,[1]!CodeIATA[#All],2,FALSE)</f>
        <v>1.1549</v>
      </c>
      <c r="G485"/>
    </row>
    <row r="486" spans="1:7" x14ac:dyDescent="0.25">
      <c r="A486" s="64" t="s">
        <v>1215</v>
      </c>
      <c r="B486" s="53" t="s">
        <v>77</v>
      </c>
      <c r="C486" s="60" t="s">
        <v>320</v>
      </c>
      <c r="D486" s="53" t="s">
        <v>321</v>
      </c>
      <c r="E486" s="53" t="s">
        <v>1214</v>
      </c>
      <c r="F486" s="59">
        <f>VLOOKUP(E486,[1]!CodeIATA[#All],2,FALSE)</f>
        <v>1.1549</v>
      </c>
      <c r="G486"/>
    </row>
    <row r="487" spans="1:7" x14ac:dyDescent="0.25">
      <c r="A487" s="64" t="s">
        <v>1216</v>
      </c>
      <c r="B487" s="53" t="s">
        <v>77</v>
      </c>
      <c r="C487" s="60" t="s">
        <v>320</v>
      </c>
      <c r="D487" s="53" t="s">
        <v>321</v>
      </c>
      <c r="E487" s="53" t="s">
        <v>1217</v>
      </c>
      <c r="F487" s="59">
        <f>VLOOKUP(E487,[1]!CodeIATA[#All],2,FALSE)</f>
        <v>1.5647</v>
      </c>
      <c r="G487"/>
    </row>
    <row r="488" spans="1:7" x14ac:dyDescent="0.25">
      <c r="A488" s="53" t="s">
        <v>324</v>
      </c>
      <c r="B488" s="53" t="s">
        <v>26</v>
      </c>
      <c r="C488" s="60" t="s">
        <v>322</v>
      </c>
      <c r="D488" s="53" t="s">
        <v>323</v>
      </c>
      <c r="E488" s="60" t="s">
        <v>1221</v>
      </c>
      <c r="F488" s="59">
        <f>VLOOKUP(E488,[1]!CodeIATA[#All],2,FALSE)</f>
        <v>0.97430000000000005</v>
      </c>
      <c r="G488"/>
    </row>
    <row r="489" spans="1:7" x14ac:dyDescent="0.25">
      <c r="A489" s="62" t="s">
        <v>1222</v>
      </c>
      <c r="B489" s="53" t="s">
        <v>26</v>
      </c>
      <c r="C489" s="60" t="s">
        <v>322</v>
      </c>
      <c r="D489" s="53" t="s">
        <v>323</v>
      </c>
      <c r="E489" s="53" t="s">
        <v>1223</v>
      </c>
      <c r="F489" s="59">
        <f>VLOOKUP(E489,[1]!CodeIATA[#All],2,FALSE)</f>
        <v>1.0348999999999999</v>
      </c>
      <c r="G489"/>
    </row>
    <row r="490" spans="1:7" x14ac:dyDescent="0.25">
      <c r="A490" s="53" t="s">
        <v>1254</v>
      </c>
      <c r="B490" s="53" t="s">
        <v>26</v>
      </c>
      <c r="C490" s="60" t="s">
        <v>322</v>
      </c>
      <c r="D490" s="53" t="s">
        <v>323</v>
      </c>
      <c r="E490" s="53" t="s">
        <v>1255</v>
      </c>
      <c r="F490" s="59">
        <f>VLOOKUP(E490,[1]!CodeIATA[#All],2,FALSE)</f>
        <v>0.86399999999999999</v>
      </c>
      <c r="G490"/>
    </row>
    <row r="491" spans="1:7" x14ac:dyDescent="0.25">
      <c r="A491" s="53" t="s">
        <v>1224</v>
      </c>
      <c r="B491" s="53" t="s">
        <v>26</v>
      </c>
      <c r="C491" s="60" t="s">
        <v>322</v>
      </c>
      <c r="D491" s="53" t="s">
        <v>323</v>
      </c>
      <c r="E491" s="60" t="s">
        <v>1225</v>
      </c>
      <c r="F491" s="59">
        <f>VLOOKUP(E491,[1]!CodeIATA[#All],2,FALSE)</f>
        <v>1.1327</v>
      </c>
      <c r="G491"/>
    </row>
    <row r="492" spans="1:7" x14ac:dyDescent="0.25">
      <c r="A492" s="53" t="s">
        <v>2219</v>
      </c>
      <c r="B492" s="53" t="s">
        <v>26</v>
      </c>
      <c r="C492" s="60" t="s">
        <v>322</v>
      </c>
      <c r="D492" s="53" t="s">
        <v>323</v>
      </c>
      <c r="E492" s="53" t="s">
        <v>1226</v>
      </c>
      <c r="F492" s="59">
        <f>VLOOKUP(E492,[1]!CodeIATA[#All],2,FALSE)</f>
        <v>0.75160000000000005</v>
      </c>
      <c r="G492"/>
    </row>
    <row r="493" spans="1:7" x14ac:dyDescent="0.25">
      <c r="A493" s="53" t="s">
        <v>325</v>
      </c>
      <c r="B493" s="53" t="s">
        <v>26</v>
      </c>
      <c r="C493" s="60" t="s">
        <v>322</v>
      </c>
      <c r="D493" s="53" t="s">
        <v>323</v>
      </c>
      <c r="E493" s="53" t="s">
        <v>1226</v>
      </c>
      <c r="F493" s="59">
        <f>VLOOKUP(E493,[1]!CodeIATA[#All],2,FALSE)</f>
        <v>0.75160000000000005</v>
      </c>
      <c r="G493"/>
    </row>
    <row r="494" spans="1:7" x14ac:dyDescent="0.25">
      <c r="A494" s="53" t="s">
        <v>326</v>
      </c>
      <c r="B494" s="53" t="s">
        <v>26</v>
      </c>
      <c r="C494" s="60" t="s">
        <v>322</v>
      </c>
      <c r="D494" s="53" t="s">
        <v>323</v>
      </c>
      <c r="E494" s="53" t="s">
        <v>1227</v>
      </c>
      <c r="F494" s="59">
        <f>VLOOKUP(E494,[1]!CodeIATA[#All],2,FALSE)</f>
        <v>1.0668</v>
      </c>
      <c r="G494"/>
    </row>
    <row r="495" spans="1:7" x14ac:dyDescent="0.25">
      <c r="A495" s="53" t="s">
        <v>2220</v>
      </c>
      <c r="B495" s="53" t="s">
        <v>26</v>
      </c>
      <c r="C495" s="60" t="s">
        <v>322</v>
      </c>
      <c r="D495" s="53" t="s">
        <v>323</v>
      </c>
      <c r="E495" s="53" t="s">
        <v>2221</v>
      </c>
      <c r="F495" s="59">
        <f>VLOOKUP(E495,[1]!CodeIATA[#All],2,FALSE)</f>
        <v>1.0001</v>
      </c>
      <c r="G495"/>
    </row>
    <row r="496" spans="1:7" x14ac:dyDescent="0.25">
      <c r="A496" s="53" t="s">
        <v>1256</v>
      </c>
      <c r="B496" s="53" t="s">
        <v>26</v>
      </c>
      <c r="C496" s="60" t="s">
        <v>322</v>
      </c>
      <c r="D496" s="53" t="s">
        <v>323</v>
      </c>
      <c r="E496" s="53" t="s">
        <v>1223</v>
      </c>
      <c r="F496" s="59">
        <f>VLOOKUP(E496,[1]!CodeIATA[#All],2,FALSE)</f>
        <v>1.0348999999999999</v>
      </c>
      <c r="G496"/>
    </row>
    <row r="497" spans="1:7" x14ac:dyDescent="0.25">
      <c r="A497" s="53" t="s">
        <v>327</v>
      </c>
      <c r="B497" s="53" t="s">
        <v>26</v>
      </c>
      <c r="C497" s="60" t="s">
        <v>322</v>
      </c>
      <c r="D497" s="53" t="s">
        <v>323</v>
      </c>
      <c r="E497" s="60" t="s">
        <v>1228</v>
      </c>
      <c r="F497" s="59">
        <f>VLOOKUP(E497,[1]!CodeIATA[#All],2,FALSE)</f>
        <v>0.95750000000000002</v>
      </c>
      <c r="G497"/>
    </row>
    <row r="498" spans="1:7" x14ac:dyDescent="0.25">
      <c r="A498" t="s">
        <v>1229</v>
      </c>
      <c r="B498" s="53" t="s">
        <v>26</v>
      </c>
      <c r="C498" s="60" t="s">
        <v>322</v>
      </c>
      <c r="D498" s="53" t="s">
        <v>323</v>
      </c>
      <c r="E498" s="53" t="s">
        <v>1230</v>
      </c>
      <c r="F498" s="59">
        <f>VLOOKUP(E498,[1]!CodeIATA[#All],2,FALSE)</f>
        <v>0.92230000000000001</v>
      </c>
      <c r="G498"/>
    </row>
    <row r="499" spans="1:7" x14ac:dyDescent="0.25">
      <c r="A499" t="s">
        <v>1231</v>
      </c>
      <c r="B499" s="53" t="s">
        <v>26</v>
      </c>
      <c r="C499" s="60" t="s">
        <v>322</v>
      </c>
      <c r="D499" s="53" t="s">
        <v>323</v>
      </c>
      <c r="E499" s="53" t="s">
        <v>1230</v>
      </c>
      <c r="F499" s="59">
        <f>VLOOKUP(E499,[1]!CodeIATA[#All],2,FALSE)</f>
        <v>0.92230000000000001</v>
      </c>
      <c r="G499"/>
    </row>
    <row r="500" spans="1:7" x14ac:dyDescent="0.25">
      <c r="A500" s="53" t="s">
        <v>328</v>
      </c>
      <c r="B500" s="53" t="s">
        <v>26</v>
      </c>
      <c r="C500" s="60" t="s">
        <v>322</v>
      </c>
      <c r="D500" s="53" t="s">
        <v>323</v>
      </c>
      <c r="E500" s="53" t="s">
        <v>1225</v>
      </c>
      <c r="F500" s="59">
        <f>VLOOKUP(E500,[1]!CodeIATA[#All],2,FALSE)</f>
        <v>1.1327</v>
      </c>
      <c r="G500"/>
    </row>
    <row r="501" spans="1:7" x14ac:dyDescent="0.25">
      <c r="A501" s="53" t="s">
        <v>1232</v>
      </c>
      <c r="B501" s="53" t="s">
        <v>26</v>
      </c>
      <c r="C501" s="60" t="s">
        <v>322</v>
      </c>
      <c r="D501" s="53" t="s">
        <v>323</v>
      </c>
      <c r="E501" s="60" t="s">
        <v>1225</v>
      </c>
      <c r="F501" s="59">
        <f>VLOOKUP(E501,[1]!CodeIATA[#All],2,FALSE)</f>
        <v>1.1327</v>
      </c>
      <c r="G501"/>
    </row>
    <row r="502" spans="1:7" x14ac:dyDescent="0.25">
      <c r="A502" t="s">
        <v>1233</v>
      </c>
      <c r="B502" s="53" t="s">
        <v>26</v>
      </c>
      <c r="C502" s="60" t="s">
        <v>322</v>
      </c>
      <c r="D502" s="53" t="s">
        <v>323</v>
      </c>
      <c r="E502" s="53" t="s">
        <v>1227</v>
      </c>
      <c r="F502" s="59">
        <f>VLOOKUP(E502,[1]!CodeIATA[#All],2,FALSE)</f>
        <v>1.0668</v>
      </c>
      <c r="G502"/>
    </row>
    <row r="503" spans="1:7" x14ac:dyDescent="0.25">
      <c r="A503" s="64" t="s">
        <v>1234</v>
      </c>
      <c r="B503" s="53" t="s">
        <v>26</v>
      </c>
      <c r="C503" s="60" t="s">
        <v>322</v>
      </c>
      <c r="D503" s="53" t="s">
        <v>323</v>
      </c>
      <c r="E503" s="60" t="s">
        <v>1227</v>
      </c>
      <c r="F503" s="59">
        <f>VLOOKUP(E503,[1]!CodeIATA[#All],2,FALSE)</f>
        <v>1.0668</v>
      </c>
      <c r="G503"/>
    </row>
    <row r="504" spans="1:7" x14ac:dyDescent="0.25">
      <c r="A504" t="s">
        <v>329</v>
      </c>
      <c r="B504" s="53" t="s">
        <v>26</v>
      </c>
      <c r="C504" s="60" t="s">
        <v>322</v>
      </c>
      <c r="D504" s="53" t="s">
        <v>323</v>
      </c>
      <c r="E504" s="53" t="s">
        <v>1235</v>
      </c>
      <c r="F504" s="59">
        <f>VLOOKUP(E504,[1]!CodeIATA[#All],2,FALSE)</f>
        <v>0.84399999999999997</v>
      </c>
      <c r="G504"/>
    </row>
    <row r="505" spans="1:7" x14ac:dyDescent="0.25">
      <c r="A505" t="s">
        <v>330</v>
      </c>
      <c r="B505" s="53" t="s">
        <v>26</v>
      </c>
      <c r="C505" s="60" t="s">
        <v>322</v>
      </c>
      <c r="D505" s="53" t="s">
        <v>323</v>
      </c>
      <c r="E505" s="60" t="s">
        <v>1236</v>
      </c>
      <c r="F505" s="59">
        <f>VLOOKUP(E505,[1]!CodeIATA[#All],2,FALSE)</f>
        <v>1.0146999999999999</v>
      </c>
      <c r="G505"/>
    </row>
    <row r="506" spans="1:7" x14ac:dyDescent="0.25">
      <c r="A506" s="64" t="s">
        <v>1237</v>
      </c>
      <c r="B506" s="53" t="s">
        <v>26</v>
      </c>
      <c r="C506" s="60" t="s">
        <v>322</v>
      </c>
      <c r="D506" s="53" t="s">
        <v>323</v>
      </c>
      <c r="E506" s="60" t="s">
        <v>1238</v>
      </c>
      <c r="F506" s="59">
        <f>VLOOKUP(E506,[1]!CodeIATA[#All],2,FALSE)</f>
        <v>0.94389999999999996</v>
      </c>
      <c r="G506"/>
    </row>
    <row r="507" spans="1:7" x14ac:dyDescent="0.25">
      <c r="A507" t="s">
        <v>2222</v>
      </c>
      <c r="B507" s="53" t="s">
        <v>26</v>
      </c>
      <c r="C507" s="60" t="s">
        <v>322</v>
      </c>
      <c r="D507" s="53" t="s">
        <v>323</v>
      </c>
      <c r="E507" s="53" t="s">
        <v>1227</v>
      </c>
      <c r="F507" s="59">
        <f>VLOOKUP(E507,[1]!CodeIATA[#All],2,FALSE)</f>
        <v>1.0668</v>
      </c>
      <c r="G507"/>
    </row>
    <row r="508" spans="1:7" x14ac:dyDescent="0.25">
      <c r="A508" t="s">
        <v>1239</v>
      </c>
      <c r="B508" s="53" t="s">
        <v>26</v>
      </c>
      <c r="C508" s="60" t="s">
        <v>322</v>
      </c>
      <c r="D508" s="53" t="s">
        <v>323</v>
      </c>
      <c r="E508" s="53" t="s">
        <v>1240</v>
      </c>
      <c r="F508" s="59">
        <f>VLOOKUP(E508,[1]!CodeIATA[#All],2,FALSE)</f>
        <v>1.1065</v>
      </c>
      <c r="G508"/>
    </row>
    <row r="509" spans="1:7" x14ac:dyDescent="0.25">
      <c r="A509" s="54" t="s">
        <v>1242</v>
      </c>
      <c r="B509" s="53" t="s">
        <v>26</v>
      </c>
      <c r="C509" s="60" t="s">
        <v>322</v>
      </c>
      <c r="D509" s="53" t="s">
        <v>323</v>
      </c>
      <c r="E509" s="60" t="s">
        <v>1238</v>
      </c>
      <c r="F509" s="59">
        <f>VLOOKUP(E509,[1]!CodeIATA[#All],2,FALSE)</f>
        <v>0.94389999999999996</v>
      </c>
      <c r="G509"/>
    </row>
    <row r="510" spans="1:7" x14ac:dyDescent="0.25">
      <c r="A510" t="s">
        <v>331</v>
      </c>
      <c r="B510" s="53" t="s">
        <v>26</v>
      </c>
      <c r="C510" s="60" t="s">
        <v>322</v>
      </c>
      <c r="D510" s="53" t="s">
        <v>323</v>
      </c>
      <c r="E510" s="60" t="s">
        <v>1238</v>
      </c>
      <c r="F510" s="59">
        <f>VLOOKUP(E510,[1]!CodeIATA[#All],2,FALSE)</f>
        <v>0.94389999999999996</v>
      </c>
      <c r="G510"/>
    </row>
    <row r="511" spans="1:7" x14ac:dyDescent="0.25">
      <c r="A511" t="s">
        <v>1243</v>
      </c>
      <c r="B511" s="53" t="s">
        <v>26</v>
      </c>
      <c r="C511" s="60" t="s">
        <v>322</v>
      </c>
      <c r="D511" s="53" t="s">
        <v>323</v>
      </c>
      <c r="E511" s="53" t="s">
        <v>1244</v>
      </c>
      <c r="F511" s="59">
        <f>VLOOKUP(E511,[1]!CodeIATA[#All],2,FALSE)</f>
        <v>1.1308</v>
      </c>
      <c r="G511"/>
    </row>
    <row r="512" spans="1:7" x14ac:dyDescent="0.25">
      <c r="A512" t="s">
        <v>1245</v>
      </c>
      <c r="B512" s="53" t="s">
        <v>26</v>
      </c>
      <c r="C512" s="60" t="s">
        <v>322</v>
      </c>
      <c r="D512" s="53" t="s">
        <v>323</v>
      </c>
      <c r="E512" s="53" t="s">
        <v>1244</v>
      </c>
      <c r="F512" s="59">
        <f>VLOOKUP(E512,[1]!CodeIATA[#All],2,FALSE)</f>
        <v>1.1308</v>
      </c>
      <c r="G512"/>
    </row>
    <row r="513" spans="1:7" x14ac:dyDescent="0.25">
      <c r="A513" t="s">
        <v>332</v>
      </c>
      <c r="B513" s="53" t="s">
        <v>26</v>
      </c>
      <c r="C513" s="60" t="s">
        <v>322</v>
      </c>
      <c r="D513" s="53" t="s">
        <v>323</v>
      </c>
      <c r="E513" s="60" t="s">
        <v>1235</v>
      </c>
      <c r="F513" s="59">
        <f>VLOOKUP(E513,[1]!CodeIATA[#All],2,FALSE)</f>
        <v>0.84399999999999997</v>
      </c>
      <c r="G513"/>
    </row>
    <row r="514" spans="1:7" x14ac:dyDescent="0.25">
      <c r="A514" t="s">
        <v>333</v>
      </c>
      <c r="B514" s="53" t="s">
        <v>26</v>
      </c>
      <c r="C514" s="60" t="s">
        <v>322</v>
      </c>
      <c r="D514" s="53" t="s">
        <v>323</v>
      </c>
      <c r="E514" s="53" t="s">
        <v>1246</v>
      </c>
      <c r="F514" s="59">
        <f>VLOOKUP(E514,[1]!CodeIATA[#All],2,FALSE)</f>
        <v>1.0463</v>
      </c>
      <c r="G514"/>
    </row>
    <row r="515" spans="1:7" x14ac:dyDescent="0.25">
      <c r="A515" s="64" t="s">
        <v>1247</v>
      </c>
      <c r="B515" s="53" t="s">
        <v>26</v>
      </c>
      <c r="C515" s="60" t="s">
        <v>322</v>
      </c>
      <c r="D515" s="53" t="s">
        <v>323</v>
      </c>
      <c r="E515" s="60" t="s">
        <v>1248</v>
      </c>
      <c r="F515" s="59">
        <f>VLOOKUP(E515,[1]!CodeIATA[#All],2,FALSE)</f>
        <v>1.2004999999999999</v>
      </c>
      <c r="G515"/>
    </row>
    <row r="516" spans="1:7" x14ac:dyDescent="0.25">
      <c r="A516" t="s">
        <v>334</v>
      </c>
      <c r="B516" s="53" t="s">
        <v>26</v>
      </c>
      <c r="C516" s="60" t="s">
        <v>322</v>
      </c>
      <c r="D516" s="53" t="s">
        <v>323</v>
      </c>
      <c r="E516" s="60" t="s">
        <v>1249</v>
      </c>
      <c r="F516" s="59">
        <f>VLOOKUP(E516,[1]!CodeIATA[#All],2,FALSE)</f>
        <v>0.99670000000000003</v>
      </c>
      <c r="G516"/>
    </row>
    <row r="517" spans="1:7" x14ac:dyDescent="0.25">
      <c r="A517" t="s">
        <v>1250</v>
      </c>
      <c r="B517" s="53" t="s">
        <v>26</v>
      </c>
      <c r="C517" s="60" t="s">
        <v>322</v>
      </c>
      <c r="D517" s="53" t="s">
        <v>323</v>
      </c>
      <c r="E517" s="53" t="s">
        <v>1226</v>
      </c>
      <c r="F517" s="59">
        <f>VLOOKUP(E517,[1]!CodeIATA[#All],2,FALSE)</f>
        <v>0.75160000000000005</v>
      </c>
      <c r="G517"/>
    </row>
    <row r="518" spans="1:7" x14ac:dyDescent="0.25">
      <c r="A518" s="52" t="s">
        <v>1251</v>
      </c>
      <c r="B518" s="53" t="s">
        <v>26</v>
      </c>
      <c r="C518" s="60" t="s">
        <v>322</v>
      </c>
      <c r="D518" s="53" t="s">
        <v>323</v>
      </c>
      <c r="E518" s="60" t="s">
        <v>1252</v>
      </c>
      <c r="F518" s="59">
        <f>VLOOKUP(E518,[1]!CodeIATA[#All],2,FALSE)</f>
        <v>0.94359999999999999</v>
      </c>
      <c r="G518"/>
    </row>
    <row r="519" spans="1:7" x14ac:dyDescent="0.25">
      <c r="A519" s="53" t="s">
        <v>1241</v>
      </c>
      <c r="B519" s="53" t="s">
        <v>26</v>
      </c>
      <c r="C519" s="60" t="s">
        <v>322</v>
      </c>
      <c r="D519" s="53" t="s">
        <v>323</v>
      </c>
      <c r="E519" s="53" t="s">
        <v>1240</v>
      </c>
      <c r="F519" s="59">
        <f>VLOOKUP(E519,[1]!CodeIATA[#All],2,FALSE)</f>
        <v>1.1065</v>
      </c>
      <c r="G519"/>
    </row>
    <row r="520" spans="1:7" x14ac:dyDescent="0.25">
      <c r="A520" s="53" t="s">
        <v>335</v>
      </c>
      <c r="B520" s="53" t="s">
        <v>26</v>
      </c>
      <c r="C520" s="60" t="s">
        <v>322</v>
      </c>
      <c r="D520" s="53" t="s">
        <v>323</v>
      </c>
      <c r="E520" s="60" t="s">
        <v>1228</v>
      </c>
      <c r="F520" s="59">
        <f>VLOOKUP(E520,[1]!CodeIATA[#All],2,FALSE)</f>
        <v>0.95750000000000002</v>
      </c>
      <c r="G520"/>
    </row>
    <row r="521" spans="1:7" x14ac:dyDescent="0.25">
      <c r="A521" s="53" t="s">
        <v>2223</v>
      </c>
      <c r="B521" s="53" t="s">
        <v>26</v>
      </c>
      <c r="C521" s="60" t="s">
        <v>322</v>
      </c>
      <c r="D521" s="53" t="s">
        <v>323</v>
      </c>
      <c r="E521" s="60" t="s">
        <v>1228</v>
      </c>
      <c r="F521" s="59">
        <f>VLOOKUP(E521,[1]!CodeIATA[#All],2,FALSE)</f>
        <v>0.95750000000000002</v>
      </c>
      <c r="G521"/>
    </row>
    <row r="522" spans="1:7" x14ac:dyDescent="0.25">
      <c r="A522" s="52" t="s">
        <v>1253</v>
      </c>
      <c r="B522" s="53" t="s">
        <v>26</v>
      </c>
      <c r="C522" s="60" t="s">
        <v>322</v>
      </c>
      <c r="D522" s="53" t="s">
        <v>323</v>
      </c>
      <c r="E522" s="60" t="s">
        <v>1249</v>
      </c>
      <c r="F522" s="59">
        <f>VLOOKUP(E522,[1]!CodeIATA[#All],2,FALSE)</f>
        <v>0.99670000000000003</v>
      </c>
      <c r="G522"/>
    </row>
    <row r="523" spans="1:7" x14ac:dyDescent="0.25">
      <c r="A523" t="s">
        <v>336</v>
      </c>
      <c r="B523" s="53" t="s">
        <v>26</v>
      </c>
      <c r="C523" s="60" t="s">
        <v>322</v>
      </c>
      <c r="D523" s="53" t="s">
        <v>323</v>
      </c>
      <c r="E523" s="63" t="s">
        <v>1248</v>
      </c>
      <c r="F523" s="59">
        <f>VLOOKUP(E523,[1]!CodeIATA[#All],2,FALSE)</f>
        <v>1.2004999999999999</v>
      </c>
      <c r="G523"/>
    </row>
    <row r="524" spans="1:7" x14ac:dyDescent="0.25">
      <c r="A524" t="s">
        <v>403</v>
      </c>
      <c r="B524" s="53" t="s">
        <v>26</v>
      </c>
      <c r="C524" s="63" t="s">
        <v>2224</v>
      </c>
      <c r="D524" t="s">
        <v>402</v>
      </c>
      <c r="E524" t="s">
        <v>1257</v>
      </c>
      <c r="F524" s="59">
        <f>VLOOKUP(E524,[1]!CodeIATA[#All],2,FALSE)</f>
        <v>1.2518</v>
      </c>
      <c r="G524"/>
    </row>
    <row r="525" spans="1:7" x14ac:dyDescent="0.25">
      <c r="A525" t="s">
        <v>338</v>
      </c>
      <c r="B525" s="53" t="s">
        <v>77</v>
      </c>
      <c r="C525" s="63" t="s">
        <v>337</v>
      </c>
      <c r="D525" t="s">
        <v>2225</v>
      </c>
      <c r="E525" t="s">
        <v>1579</v>
      </c>
      <c r="F525" s="59">
        <f>VLOOKUP(E525,[1]!CodeIATA[#All],2,FALSE)</f>
        <v>1.2851999999999999</v>
      </c>
      <c r="G525"/>
    </row>
    <row r="526" spans="1:7" x14ac:dyDescent="0.25">
      <c r="A526" s="54" t="s">
        <v>1581</v>
      </c>
      <c r="B526" s="53" t="s">
        <v>26</v>
      </c>
      <c r="C526" s="63" t="s">
        <v>339</v>
      </c>
      <c r="D526" t="s">
        <v>340</v>
      </c>
      <c r="E526" t="s">
        <v>1582</v>
      </c>
      <c r="F526" s="59">
        <f>VLOOKUP(E526,[1]!CodeIATA[#All],2,FALSE)</f>
        <v>1.2689999999999999</v>
      </c>
      <c r="G526"/>
    </row>
    <row r="527" spans="1:7" x14ac:dyDescent="0.25">
      <c r="A527" t="s">
        <v>341</v>
      </c>
      <c r="B527" s="53" t="s">
        <v>26</v>
      </c>
      <c r="C527" s="63" t="s">
        <v>339</v>
      </c>
      <c r="D527" t="s">
        <v>340</v>
      </c>
      <c r="E527" t="s">
        <v>1582</v>
      </c>
      <c r="F527" s="59">
        <f>VLOOKUP(E527,[1]!CodeIATA[#All],2,FALSE)</f>
        <v>1.2689999999999999</v>
      </c>
      <c r="G527"/>
    </row>
    <row r="528" spans="1:7" x14ac:dyDescent="0.25">
      <c r="A528" s="64" t="s">
        <v>2226</v>
      </c>
      <c r="B528" s="53" t="s">
        <v>26</v>
      </c>
      <c r="C528" s="63" t="s">
        <v>339</v>
      </c>
      <c r="D528" t="s">
        <v>340</v>
      </c>
      <c r="E528" s="63" t="s">
        <v>2227</v>
      </c>
      <c r="F528" s="59">
        <f>VLOOKUP(E528,[1]!CodeIATA[#All],2,FALSE)</f>
        <v>1.4791999999999998</v>
      </c>
      <c r="G528"/>
    </row>
    <row r="529" spans="1:7" x14ac:dyDescent="0.25">
      <c r="A529" s="64" t="s">
        <v>1583</v>
      </c>
      <c r="B529" s="53" t="s">
        <v>26</v>
      </c>
      <c r="C529" s="63" t="s">
        <v>339</v>
      </c>
      <c r="D529" t="s">
        <v>340</v>
      </c>
      <c r="E529" s="63" t="s">
        <v>1584</v>
      </c>
      <c r="F529" s="59">
        <f>VLOOKUP(E529,[1]!CodeIATA[#All],2,FALSE)</f>
        <v>1.3219999999999998</v>
      </c>
      <c r="G529"/>
    </row>
    <row r="530" spans="1:7" x14ac:dyDescent="0.25">
      <c r="A530" s="64" t="s">
        <v>1585</v>
      </c>
      <c r="B530" s="53" t="s">
        <v>26</v>
      </c>
      <c r="C530" s="63" t="s">
        <v>339</v>
      </c>
      <c r="D530" t="s">
        <v>340</v>
      </c>
      <c r="E530" s="63" t="s">
        <v>1582</v>
      </c>
      <c r="F530" s="59">
        <f>VLOOKUP(E530,[1]!CodeIATA[#All],2,FALSE)</f>
        <v>1.2689999999999999</v>
      </c>
      <c r="G530"/>
    </row>
    <row r="531" spans="1:7" x14ac:dyDescent="0.25">
      <c r="A531" t="s">
        <v>1586</v>
      </c>
      <c r="B531" s="53" t="s">
        <v>26</v>
      </c>
      <c r="C531" s="63" t="s">
        <v>339</v>
      </c>
      <c r="D531" t="s">
        <v>340</v>
      </c>
      <c r="E531" s="63" t="s">
        <v>1587</v>
      </c>
      <c r="F531" s="59">
        <f>VLOOKUP(E531,[1]!CodeIATA[#All],2,FALSE)</f>
        <v>1.2563</v>
      </c>
      <c r="G531"/>
    </row>
    <row r="532" spans="1:7" x14ac:dyDescent="0.25">
      <c r="A532" t="s">
        <v>342</v>
      </c>
      <c r="B532" s="53" t="s">
        <v>26</v>
      </c>
      <c r="C532" s="63" t="s">
        <v>339</v>
      </c>
      <c r="D532" t="s">
        <v>340</v>
      </c>
      <c r="E532" t="s">
        <v>1588</v>
      </c>
      <c r="F532" s="59">
        <f>VLOOKUP(E532,[1]!CodeIATA[#All],2,FALSE)</f>
        <v>1.2981</v>
      </c>
      <c r="G532"/>
    </row>
    <row r="533" spans="1:7" x14ac:dyDescent="0.25">
      <c r="A533" t="s">
        <v>343</v>
      </c>
      <c r="B533" s="53" t="s">
        <v>26</v>
      </c>
      <c r="C533" s="63" t="s">
        <v>339</v>
      </c>
      <c r="D533" t="s">
        <v>340</v>
      </c>
      <c r="E533" t="s">
        <v>1589</v>
      </c>
      <c r="F533" s="59">
        <f>VLOOKUP(E533,[1]!CodeIATA[#All],2,FALSE)</f>
        <v>1.1363000000000001</v>
      </c>
      <c r="G533"/>
    </row>
    <row r="534" spans="1:7" x14ac:dyDescent="0.25">
      <c r="A534" t="s">
        <v>1590</v>
      </c>
      <c r="B534" s="53" t="s">
        <v>26</v>
      </c>
      <c r="C534" s="63" t="s">
        <v>339</v>
      </c>
      <c r="D534" t="s">
        <v>340</v>
      </c>
      <c r="E534" t="s">
        <v>1591</v>
      </c>
      <c r="F534" s="59">
        <f>VLOOKUP(E534,[1]!CodeIATA[#All],2,FALSE)</f>
        <v>1.1314</v>
      </c>
      <c r="G534"/>
    </row>
    <row r="535" spans="1:7" x14ac:dyDescent="0.25">
      <c r="A535" t="s">
        <v>407</v>
      </c>
      <c r="B535" s="53" t="s">
        <v>26</v>
      </c>
      <c r="C535" s="63" t="s">
        <v>339</v>
      </c>
      <c r="D535" t="s">
        <v>340</v>
      </c>
      <c r="E535" s="63" t="s">
        <v>1582</v>
      </c>
      <c r="F535" s="59">
        <f>VLOOKUP(E535,[1]!CodeIATA[#All],2,FALSE)</f>
        <v>1.2689999999999999</v>
      </c>
      <c r="G535"/>
    </row>
    <row r="536" spans="1:7" x14ac:dyDescent="0.25">
      <c r="A536" t="s">
        <v>346</v>
      </c>
      <c r="B536" s="53" t="s">
        <v>47</v>
      </c>
      <c r="C536" s="63" t="s">
        <v>344</v>
      </c>
      <c r="D536" t="s">
        <v>345</v>
      </c>
      <c r="E536" t="s">
        <v>1580</v>
      </c>
      <c r="F536" s="59">
        <f>VLOOKUP(E536,[1]!CodeIATA[#All],2,FALSE)</f>
        <v>1.7183000000000002</v>
      </c>
      <c r="G536"/>
    </row>
    <row r="537" spans="1:7" x14ac:dyDescent="0.25">
      <c r="A537" t="s">
        <v>2228</v>
      </c>
      <c r="B537" s="53" t="s">
        <v>26</v>
      </c>
      <c r="C537" s="63" t="s">
        <v>347</v>
      </c>
      <c r="D537" t="s">
        <v>348</v>
      </c>
      <c r="E537" t="s">
        <v>1646</v>
      </c>
      <c r="F537" s="59">
        <f>VLOOKUP(E537,[1]!CodeIATA[#All],2,FALSE)</f>
        <v>0.89970000000000006</v>
      </c>
      <c r="G537"/>
    </row>
    <row r="538" spans="1:7" x14ac:dyDescent="0.25">
      <c r="A538" t="s">
        <v>2229</v>
      </c>
      <c r="B538" s="53" t="s">
        <v>26</v>
      </c>
      <c r="C538" s="63" t="s">
        <v>347</v>
      </c>
      <c r="D538" t="s">
        <v>348</v>
      </c>
      <c r="E538" t="s">
        <v>1601</v>
      </c>
      <c r="F538" s="59">
        <f>VLOOKUP(E538,[1]!CodeIATA[#All],2,FALSE)</f>
        <v>0.90339999999999998</v>
      </c>
      <c r="G538"/>
    </row>
    <row r="539" spans="1:7" x14ac:dyDescent="0.25">
      <c r="A539" t="s">
        <v>2230</v>
      </c>
      <c r="B539" s="53" t="s">
        <v>26</v>
      </c>
      <c r="C539" s="63" t="s">
        <v>347</v>
      </c>
      <c r="D539" t="s">
        <v>348</v>
      </c>
      <c r="E539" s="53" t="s">
        <v>1601</v>
      </c>
      <c r="F539" s="59">
        <f>VLOOKUP(E539,[1]!CodeIATA[#All],2,FALSE)</f>
        <v>0.90339999999999998</v>
      </c>
      <c r="G539"/>
    </row>
    <row r="540" spans="1:7" x14ac:dyDescent="0.25">
      <c r="A540" t="s">
        <v>2231</v>
      </c>
      <c r="B540" s="53" t="s">
        <v>26</v>
      </c>
      <c r="C540" s="63" t="s">
        <v>347</v>
      </c>
      <c r="D540" t="s">
        <v>348</v>
      </c>
      <c r="E540" t="s">
        <v>2232</v>
      </c>
      <c r="F540" s="59">
        <f>VLOOKUP(E540,[1]!CodeIATA[#All],2,FALSE)</f>
        <v>0.91490000000000005</v>
      </c>
      <c r="G540"/>
    </row>
    <row r="541" spans="1:7" x14ac:dyDescent="0.25">
      <c r="A541" t="s">
        <v>2233</v>
      </c>
      <c r="B541" s="53" t="s">
        <v>26</v>
      </c>
      <c r="C541" s="63" t="s">
        <v>347</v>
      </c>
      <c r="D541" t="s">
        <v>348</v>
      </c>
      <c r="E541" t="s">
        <v>2234</v>
      </c>
      <c r="F541" s="59">
        <f>VLOOKUP(E541,[1]!CodeIATA[#All],2,FALSE)</f>
        <v>0.68740000000000001</v>
      </c>
      <c r="G541"/>
    </row>
    <row r="542" spans="1:7" x14ac:dyDescent="0.25">
      <c r="A542" t="s">
        <v>2235</v>
      </c>
      <c r="B542" s="53" t="s">
        <v>26</v>
      </c>
      <c r="C542" s="63" t="s">
        <v>347</v>
      </c>
      <c r="D542" t="s">
        <v>348</v>
      </c>
      <c r="E542" t="s">
        <v>1597</v>
      </c>
      <c r="F542" s="59">
        <f>VLOOKUP(E542,[1]!CodeIATA[#All],2,FALSE)</f>
        <v>0.87109999999999999</v>
      </c>
      <c r="G542"/>
    </row>
    <row r="543" spans="1:7" x14ac:dyDescent="0.25">
      <c r="A543" t="s">
        <v>349</v>
      </c>
      <c r="B543" s="53" t="s">
        <v>26</v>
      </c>
      <c r="C543" s="63" t="s">
        <v>347</v>
      </c>
      <c r="D543" t="s">
        <v>348</v>
      </c>
      <c r="E543" t="s">
        <v>1592</v>
      </c>
      <c r="F543" s="59">
        <f>VLOOKUP(E543,[1]!CodeIATA[#All],2,FALSE)</f>
        <v>0.90059999999999996</v>
      </c>
      <c r="G543"/>
    </row>
    <row r="544" spans="1:7" x14ac:dyDescent="0.25">
      <c r="A544" t="s">
        <v>350</v>
      </c>
      <c r="B544" s="53" t="s">
        <v>26</v>
      </c>
      <c r="C544" s="63" t="s">
        <v>347</v>
      </c>
      <c r="D544" t="s">
        <v>348</v>
      </c>
      <c r="E544" s="63" t="s">
        <v>1593</v>
      </c>
      <c r="F544" s="59">
        <f>VLOOKUP(E544,[1]!CodeIATA[#All],2,FALSE)</f>
        <v>0.90759999999999996</v>
      </c>
      <c r="G544"/>
    </row>
    <row r="545" spans="1:7" x14ac:dyDescent="0.25">
      <c r="A545" s="64" t="s">
        <v>1594</v>
      </c>
      <c r="B545" s="53" t="s">
        <v>26</v>
      </c>
      <c r="C545" s="63" t="s">
        <v>347</v>
      </c>
      <c r="D545" t="s">
        <v>348</v>
      </c>
      <c r="E545" t="s">
        <v>1595</v>
      </c>
      <c r="F545" s="59">
        <f>VLOOKUP(E545,[1]!CodeIATA[#All],2,FALSE)</f>
        <v>0.95699999999999996</v>
      </c>
      <c r="G545"/>
    </row>
    <row r="546" spans="1:7" x14ac:dyDescent="0.25">
      <c r="A546" s="53" t="s">
        <v>351</v>
      </c>
      <c r="B546" s="53" t="s">
        <v>26</v>
      </c>
      <c r="C546" s="60" t="s">
        <v>347</v>
      </c>
      <c r="D546" s="53" t="s">
        <v>348</v>
      </c>
      <c r="E546" s="60" t="s">
        <v>1596</v>
      </c>
      <c r="F546" s="59">
        <f>VLOOKUP(E546,[1]!CodeIATA[#All],2,FALSE)</f>
        <v>0.75039999999999996</v>
      </c>
      <c r="G546"/>
    </row>
    <row r="547" spans="1:7" x14ac:dyDescent="0.25">
      <c r="A547" s="53" t="s">
        <v>352</v>
      </c>
      <c r="B547" s="53" t="s">
        <v>26</v>
      </c>
      <c r="C547" s="60" t="s">
        <v>347</v>
      </c>
      <c r="D547" s="53" t="s">
        <v>348</v>
      </c>
      <c r="E547" s="60" t="s">
        <v>1597</v>
      </c>
      <c r="F547" s="59">
        <f>VLOOKUP(E547,[1]!CodeIATA[#All],2,FALSE)</f>
        <v>0.87109999999999999</v>
      </c>
      <c r="G547"/>
    </row>
    <row r="548" spans="1:7" x14ac:dyDescent="0.25">
      <c r="A548" s="53" t="s">
        <v>353</v>
      </c>
      <c r="B548" s="53" t="s">
        <v>26</v>
      </c>
      <c r="C548" s="60" t="s">
        <v>347</v>
      </c>
      <c r="D548" s="53" t="s">
        <v>348</v>
      </c>
      <c r="E548" s="60" t="s">
        <v>1598</v>
      </c>
      <c r="F548" s="59">
        <f>VLOOKUP(E548,[1]!CodeIATA[#All],2,FALSE)</f>
        <v>0.98240000000000005</v>
      </c>
      <c r="G548"/>
    </row>
    <row r="549" spans="1:7" x14ac:dyDescent="0.25">
      <c r="A549" s="53" t="s">
        <v>354</v>
      </c>
      <c r="B549" s="53" t="s">
        <v>26</v>
      </c>
      <c r="C549" s="60" t="s">
        <v>347</v>
      </c>
      <c r="D549" s="53" t="s">
        <v>348</v>
      </c>
      <c r="E549" s="60" t="s">
        <v>1599</v>
      </c>
      <c r="F549" s="59">
        <f>VLOOKUP(E549,[1]!CodeIATA[#All],2,FALSE)</f>
        <v>0.71609999999999996</v>
      </c>
      <c r="G549"/>
    </row>
    <row r="550" spans="1:7" x14ac:dyDescent="0.25">
      <c r="A550" s="53" t="s">
        <v>355</v>
      </c>
      <c r="B550" s="53" t="s">
        <v>26</v>
      </c>
      <c r="C550" s="60" t="s">
        <v>347</v>
      </c>
      <c r="D550" s="53" t="s">
        <v>348</v>
      </c>
      <c r="E550" s="60" t="s">
        <v>1600</v>
      </c>
      <c r="F550" s="59">
        <f>VLOOKUP(E550,[1]!CodeIATA[#All],2,FALSE)</f>
        <v>0.71109999999999995</v>
      </c>
      <c r="G550"/>
    </row>
    <row r="551" spans="1:7" x14ac:dyDescent="0.25">
      <c r="A551" s="53" t="s">
        <v>2236</v>
      </c>
      <c r="B551" s="53" t="s">
        <v>26</v>
      </c>
      <c r="C551" s="60" t="s">
        <v>347</v>
      </c>
      <c r="D551" s="53" t="s">
        <v>348</v>
      </c>
      <c r="E551" s="60" t="s">
        <v>1605</v>
      </c>
      <c r="F551" s="59">
        <f>VLOOKUP(E551,[1]!CodeIATA[#All],2,FALSE)</f>
        <v>0.94079999999999997</v>
      </c>
      <c r="G551"/>
    </row>
    <row r="552" spans="1:7" x14ac:dyDescent="0.25">
      <c r="A552" s="53" t="s">
        <v>2237</v>
      </c>
      <c r="B552" s="53" t="s">
        <v>26</v>
      </c>
      <c r="C552" s="60" t="s">
        <v>347</v>
      </c>
      <c r="D552" s="53" t="s">
        <v>348</v>
      </c>
      <c r="E552" s="60" t="s">
        <v>1601</v>
      </c>
      <c r="F552" s="59">
        <f>VLOOKUP(E552,[1]!CodeIATA[#All],2,FALSE)</f>
        <v>0.90339999999999998</v>
      </c>
      <c r="G552"/>
    </row>
    <row r="553" spans="1:7" x14ac:dyDescent="0.25">
      <c r="A553" s="53" t="s">
        <v>356</v>
      </c>
      <c r="B553" s="53" t="s">
        <v>26</v>
      </c>
      <c r="C553" s="60" t="s">
        <v>347</v>
      </c>
      <c r="D553" s="53" t="s">
        <v>348</v>
      </c>
      <c r="E553" s="53" t="s">
        <v>1601</v>
      </c>
      <c r="F553" s="59">
        <f>VLOOKUP(E553,[1]!CodeIATA[#All],2,FALSE)</f>
        <v>0.90339999999999998</v>
      </c>
      <c r="G553"/>
    </row>
    <row r="554" spans="1:7" x14ac:dyDescent="0.25">
      <c r="A554" s="53" t="s">
        <v>357</v>
      </c>
      <c r="B554" s="53" t="s">
        <v>26</v>
      </c>
      <c r="C554" s="60" t="s">
        <v>347</v>
      </c>
      <c r="D554" s="53" t="s">
        <v>348</v>
      </c>
      <c r="E554" s="60" t="s">
        <v>1602</v>
      </c>
      <c r="F554" s="59">
        <f>VLOOKUP(E554,[1]!CodeIATA[#All],2,FALSE)</f>
        <v>1.0639000000000001</v>
      </c>
      <c r="G554"/>
    </row>
    <row r="555" spans="1:7" x14ac:dyDescent="0.25">
      <c r="A555" s="53" t="s">
        <v>2238</v>
      </c>
      <c r="B555" s="53" t="s">
        <v>26</v>
      </c>
      <c r="C555" s="60" t="s">
        <v>347</v>
      </c>
      <c r="D555" s="53" t="s">
        <v>348</v>
      </c>
      <c r="E555" s="60" t="s">
        <v>1252</v>
      </c>
      <c r="F555" s="59">
        <f>VLOOKUP(E555,[1]!CodeIATA[#All],2,FALSE)</f>
        <v>0.94359999999999999</v>
      </c>
      <c r="G555"/>
    </row>
    <row r="556" spans="1:7" x14ac:dyDescent="0.25">
      <c r="A556" s="53" t="s">
        <v>1603</v>
      </c>
      <c r="B556" s="53" t="s">
        <v>26</v>
      </c>
      <c r="C556" s="60" t="s">
        <v>347</v>
      </c>
      <c r="D556" s="53" t="s">
        <v>348</v>
      </c>
      <c r="E556" s="60" t="s">
        <v>1595</v>
      </c>
      <c r="F556" s="59">
        <f>VLOOKUP(E556,[1]!CodeIATA[#All],2,FALSE)</f>
        <v>0.95699999999999996</v>
      </c>
      <c r="G556"/>
    </row>
    <row r="557" spans="1:7" x14ac:dyDescent="0.25">
      <c r="A557" s="53" t="s">
        <v>1604</v>
      </c>
      <c r="B557" s="53" t="s">
        <v>26</v>
      </c>
      <c r="C557" s="60" t="s">
        <v>347</v>
      </c>
      <c r="D557" s="53" t="s">
        <v>348</v>
      </c>
      <c r="E557" s="53" t="s">
        <v>1605</v>
      </c>
      <c r="F557" s="59">
        <f>VLOOKUP(E557,[1]!CodeIATA[#All],2,FALSE)</f>
        <v>0.94079999999999997</v>
      </c>
      <c r="G557"/>
    </row>
    <row r="558" spans="1:7" x14ac:dyDescent="0.25">
      <c r="A558" s="53" t="s">
        <v>1606</v>
      </c>
      <c r="B558" s="53" t="s">
        <v>26</v>
      </c>
      <c r="C558" s="60" t="s">
        <v>347</v>
      </c>
      <c r="D558" s="53" t="s">
        <v>348</v>
      </c>
      <c r="E558" s="60" t="s">
        <v>1599</v>
      </c>
      <c r="F558" s="59">
        <f>VLOOKUP(E558,[1]!CodeIATA[#All],2,FALSE)</f>
        <v>0.71609999999999996</v>
      </c>
      <c r="G558"/>
    </row>
    <row r="559" spans="1:7" x14ac:dyDescent="0.25">
      <c r="A559" s="53" t="s">
        <v>358</v>
      </c>
      <c r="B559" s="53" t="s">
        <v>26</v>
      </c>
      <c r="C559" s="60" t="s">
        <v>347</v>
      </c>
      <c r="D559" s="53" t="s">
        <v>348</v>
      </c>
      <c r="E559" s="60" t="s">
        <v>1598</v>
      </c>
      <c r="F559" s="59">
        <f>VLOOKUP(E559,[1]!CodeIATA[#All],2,FALSE)</f>
        <v>0.98240000000000005</v>
      </c>
      <c r="G559"/>
    </row>
    <row r="560" spans="1:7" x14ac:dyDescent="0.25">
      <c r="A560" s="53" t="s">
        <v>359</v>
      </c>
      <c r="B560" s="53" t="s">
        <v>26</v>
      </c>
      <c r="C560" s="60" t="s">
        <v>347</v>
      </c>
      <c r="D560" s="53" t="s">
        <v>348</v>
      </c>
      <c r="E560" s="60" t="s">
        <v>1607</v>
      </c>
      <c r="F560" s="59">
        <f>VLOOKUP(E560,[1]!CodeIATA[#All],2,FALSE)</f>
        <v>0.95089999999999997</v>
      </c>
      <c r="G560"/>
    </row>
    <row r="561" spans="1:7" x14ac:dyDescent="0.25">
      <c r="A561" s="53" t="s">
        <v>360</v>
      </c>
      <c r="B561" s="53" t="s">
        <v>26</v>
      </c>
      <c r="C561" s="60" t="s">
        <v>347</v>
      </c>
      <c r="D561" s="53" t="s">
        <v>348</v>
      </c>
      <c r="E561" s="53" t="s">
        <v>1600</v>
      </c>
      <c r="F561" s="59">
        <f>VLOOKUP(E561,[1]!CodeIATA[#All],2,FALSE)</f>
        <v>0.71109999999999995</v>
      </c>
      <c r="G561"/>
    </row>
    <row r="562" spans="1:7" x14ac:dyDescent="0.25">
      <c r="A562" s="53" t="s">
        <v>361</v>
      </c>
      <c r="B562" s="53" t="s">
        <v>26</v>
      </c>
      <c r="C562" s="60" t="s">
        <v>347</v>
      </c>
      <c r="D562" s="53" t="s">
        <v>348</v>
      </c>
      <c r="E562" s="60" t="s">
        <v>1605</v>
      </c>
      <c r="F562" s="59">
        <f>VLOOKUP(E562,[1]!CodeIATA[#All],2,FALSE)</f>
        <v>0.94079999999999997</v>
      </c>
      <c r="G562"/>
    </row>
    <row r="563" spans="1:7" x14ac:dyDescent="0.25">
      <c r="A563" s="53" t="s">
        <v>2239</v>
      </c>
      <c r="B563" s="53" t="s">
        <v>26</v>
      </c>
      <c r="C563" s="60" t="s">
        <v>347</v>
      </c>
      <c r="D563" s="53" t="s">
        <v>348</v>
      </c>
      <c r="E563" s="60" t="s">
        <v>1596</v>
      </c>
      <c r="F563" s="59">
        <f>VLOOKUP(E563,[1]!CodeIATA[#All],2,FALSE)</f>
        <v>0.75039999999999996</v>
      </c>
      <c r="G563"/>
    </row>
    <row r="564" spans="1:7" x14ac:dyDescent="0.25">
      <c r="A564" s="53" t="s">
        <v>362</v>
      </c>
      <c r="B564" s="53" t="s">
        <v>26</v>
      </c>
      <c r="C564" s="60" t="s">
        <v>347</v>
      </c>
      <c r="D564" s="53" t="s">
        <v>348</v>
      </c>
      <c r="E564" s="53" t="s">
        <v>1608</v>
      </c>
      <c r="F564" s="59">
        <f>VLOOKUP(E564,[1]!CodeIATA[#All],2,FALSE)</f>
        <v>0.86140000000000005</v>
      </c>
      <c r="G564"/>
    </row>
    <row r="565" spans="1:7" x14ac:dyDescent="0.25">
      <c r="A565" t="s">
        <v>2240</v>
      </c>
      <c r="B565" s="53" t="s">
        <v>26</v>
      </c>
      <c r="C565" s="60" t="s">
        <v>347</v>
      </c>
      <c r="D565" s="53" t="s">
        <v>348</v>
      </c>
      <c r="E565" s="53" t="s">
        <v>2232</v>
      </c>
      <c r="F565" s="59">
        <f>VLOOKUP(E565,[1]!CodeIATA[#All],2,FALSE)</f>
        <v>0.91490000000000005</v>
      </c>
      <c r="G565"/>
    </row>
    <row r="566" spans="1:7" x14ac:dyDescent="0.25">
      <c r="A566" t="s">
        <v>2241</v>
      </c>
      <c r="B566" s="53" t="s">
        <v>26</v>
      </c>
      <c r="C566" s="60" t="s">
        <v>347</v>
      </c>
      <c r="D566" s="53" t="s">
        <v>348</v>
      </c>
      <c r="E566" s="53" t="s">
        <v>2232</v>
      </c>
      <c r="F566" s="59">
        <f>VLOOKUP(E566,[1]!CodeIATA[#All],2,FALSE)</f>
        <v>0.91490000000000005</v>
      </c>
      <c r="G566"/>
    </row>
    <row r="567" spans="1:7" x14ac:dyDescent="0.25">
      <c r="A567" s="53" t="s">
        <v>2242</v>
      </c>
      <c r="B567" s="53" t="s">
        <v>26</v>
      </c>
      <c r="C567" s="60" t="s">
        <v>347</v>
      </c>
      <c r="D567" s="53" t="s">
        <v>348</v>
      </c>
      <c r="E567" s="60" t="s">
        <v>1643</v>
      </c>
      <c r="F567" s="59">
        <f>VLOOKUP(E567,[1]!CodeIATA[#All],2,FALSE)</f>
        <v>0.92349999999999999</v>
      </c>
      <c r="G567"/>
    </row>
    <row r="568" spans="1:7" x14ac:dyDescent="0.25">
      <c r="A568" s="53" t="s">
        <v>363</v>
      </c>
      <c r="B568" s="53" t="s">
        <v>26</v>
      </c>
      <c r="C568" s="60" t="s">
        <v>347</v>
      </c>
      <c r="D568" s="53" t="s">
        <v>348</v>
      </c>
      <c r="E568" s="53" t="s">
        <v>1609</v>
      </c>
      <c r="F568" s="59">
        <f>VLOOKUP(E568,[1]!CodeIATA[#All],2,FALSE)</f>
        <v>0.91849999999999998</v>
      </c>
      <c r="G568"/>
    </row>
    <row r="569" spans="1:7" x14ac:dyDescent="0.25">
      <c r="A569" s="53" t="s">
        <v>1610</v>
      </c>
      <c r="B569" s="53" t="s">
        <v>26</v>
      </c>
      <c r="C569" s="60" t="s">
        <v>347</v>
      </c>
      <c r="D569" s="53" t="s">
        <v>348</v>
      </c>
      <c r="E569" s="53" t="s">
        <v>1611</v>
      </c>
      <c r="F569" s="59">
        <f>VLOOKUP(E569,[1]!CodeIATA[#All],2,FALSE)</f>
        <v>0.74539999999999995</v>
      </c>
      <c r="G569"/>
    </row>
    <row r="570" spans="1:7" x14ac:dyDescent="0.25">
      <c r="A570" s="52" t="s">
        <v>1612</v>
      </c>
      <c r="B570" s="53" t="s">
        <v>26</v>
      </c>
      <c r="C570" s="60" t="s">
        <v>347</v>
      </c>
      <c r="D570" s="53" t="s">
        <v>348</v>
      </c>
      <c r="E570" s="53" t="s">
        <v>1593</v>
      </c>
      <c r="F570" s="59">
        <f>VLOOKUP(E570,[1]!CodeIATA[#All],2,FALSE)</f>
        <v>0.90759999999999996</v>
      </c>
      <c r="G570"/>
    </row>
    <row r="571" spans="1:7" x14ac:dyDescent="0.25">
      <c r="A571" s="53" t="s">
        <v>364</v>
      </c>
      <c r="B571" s="53" t="s">
        <v>26</v>
      </c>
      <c r="C571" s="60" t="s">
        <v>347</v>
      </c>
      <c r="D571" s="53" t="s">
        <v>348</v>
      </c>
      <c r="E571" s="53" t="s">
        <v>1596</v>
      </c>
      <c r="F571" s="59">
        <f>VLOOKUP(E571,[1]!CodeIATA[#All],2,FALSE)</f>
        <v>0.75039999999999996</v>
      </c>
      <c r="G571"/>
    </row>
    <row r="572" spans="1:7" x14ac:dyDescent="0.25">
      <c r="A572" s="52" t="s">
        <v>1613</v>
      </c>
      <c r="B572" s="53" t="s">
        <v>26</v>
      </c>
      <c r="C572" s="60" t="s">
        <v>347</v>
      </c>
      <c r="D572" s="53" t="s">
        <v>348</v>
      </c>
      <c r="E572" s="53" t="s">
        <v>1596</v>
      </c>
      <c r="F572" s="59">
        <f>VLOOKUP(E572,[1]!CodeIATA[#All],2,FALSE)</f>
        <v>0.75039999999999996</v>
      </c>
      <c r="G572"/>
    </row>
    <row r="573" spans="1:7" x14ac:dyDescent="0.25">
      <c r="A573" s="53" t="s">
        <v>365</v>
      </c>
      <c r="B573" s="53" t="s">
        <v>26</v>
      </c>
      <c r="C573" s="60" t="s">
        <v>347</v>
      </c>
      <c r="D573" s="53" t="s">
        <v>348</v>
      </c>
      <c r="E573" s="60" t="s">
        <v>1609</v>
      </c>
      <c r="F573" s="59">
        <f>VLOOKUP(E573,[1]!CodeIATA[#All],2,FALSE)</f>
        <v>0.91849999999999998</v>
      </c>
      <c r="G573"/>
    </row>
    <row r="574" spans="1:7" x14ac:dyDescent="0.25">
      <c r="A574" s="53" t="s">
        <v>366</v>
      </c>
      <c r="B574" s="53" t="s">
        <v>26</v>
      </c>
      <c r="C574" s="60" t="s">
        <v>347</v>
      </c>
      <c r="D574" s="53" t="s">
        <v>348</v>
      </c>
      <c r="E574" s="60" t="s">
        <v>1614</v>
      </c>
      <c r="F574" s="59">
        <f>VLOOKUP(E574,[1]!CodeIATA[#All],2,FALSE)</f>
        <v>0.87619999999999998</v>
      </c>
      <c r="G574"/>
    </row>
    <row r="575" spans="1:7" x14ac:dyDescent="0.25">
      <c r="A575" s="53" t="s">
        <v>1615</v>
      </c>
      <c r="B575" s="53" t="s">
        <v>26</v>
      </c>
      <c r="C575" s="60" t="s">
        <v>347</v>
      </c>
      <c r="D575" s="53" t="s">
        <v>348</v>
      </c>
      <c r="E575" s="60" t="s">
        <v>1616</v>
      </c>
      <c r="F575" s="59">
        <f>VLOOKUP(E575,[1]!CodeIATA[#All],2,FALSE)</f>
        <v>0.86409999999999998</v>
      </c>
      <c r="G575"/>
    </row>
    <row r="576" spans="1:7" x14ac:dyDescent="0.25">
      <c r="A576" s="53" t="s">
        <v>367</v>
      </c>
      <c r="B576" s="53" t="s">
        <v>26</v>
      </c>
      <c r="C576" s="60" t="s">
        <v>347</v>
      </c>
      <c r="D576" s="53" t="s">
        <v>348</v>
      </c>
      <c r="E576" s="60" t="s">
        <v>1599</v>
      </c>
      <c r="F576" s="59">
        <f>VLOOKUP(E576,[1]!CodeIATA[#All],2,FALSE)</f>
        <v>0.71609999999999996</v>
      </c>
      <c r="G576"/>
    </row>
    <row r="577" spans="1:7" x14ac:dyDescent="0.25">
      <c r="A577" s="52" t="s">
        <v>1617</v>
      </c>
      <c r="B577" s="53" t="s">
        <v>26</v>
      </c>
      <c r="C577" s="60" t="s">
        <v>347</v>
      </c>
      <c r="D577" s="53" t="s">
        <v>348</v>
      </c>
      <c r="E577" s="53" t="s">
        <v>1618</v>
      </c>
      <c r="F577" s="59">
        <f>VLOOKUP(E577,[1]!CodeIATA[#All],2,FALSE)</f>
        <v>1.0253000000000001</v>
      </c>
      <c r="G577"/>
    </row>
    <row r="578" spans="1:7" x14ac:dyDescent="0.25">
      <c r="A578" s="53" t="s">
        <v>368</v>
      </c>
      <c r="B578" s="53" t="s">
        <v>26</v>
      </c>
      <c r="C578" s="60" t="s">
        <v>347</v>
      </c>
      <c r="D578" s="53" t="s">
        <v>348</v>
      </c>
      <c r="E578" s="60" t="s">
        <v>1614</v>
      </c>
      <c r="F578" s="59">
        <f>VLOOKUP(E578,[1]!CodeIATA[#All],2,FALSE)</f>
        <v>0.87619999999999998</v>
      </c>
      <c r="G578"/>
    </row>
    <row r="579" spans="1:7" x14ac:dyDescent="0.25">
      <c r="A579" s="53" t="s">
        <v>369</v>
      </c>
      <c r="B579" s="53" t="s">
        <v>26</v>
      </c>
      <c r="C579" s="60" t="s">
        <v>347</v>
      </c>
      <c r="D579" s="53" t="s">
        <v>348</v>
      </c>
      <c r="E579" s="60" t="s">
        <v>1596</v>
      </c>
      <c r="F579" s="59">
        <f>VLOOKUP(E579,[1]!CodeIATA[#All],2,FALSE)</f>
        <v>0.75039999999999996</v>
      </c>
      <c r="G579"/>
    </row>
    <row r="580" spans="1:7" x14ac:dyDescent="0.25">
      <c r="A580" s="53" t="s">
        <v>1619</v>
      </c>
      <c r="B580" s="53" t="s">
        <v>26</v>
      </c>
      <c r="C580" s="60" t="s">
        <v>347</v>
      </c>
      <c r="D580" s="53" t="s">
        <v>348</v>
      </c>
      <c r="E580" s="53" t="s">
        <v>1596</v>
      </c>
      <c r="F580" s="59">
        <f>VLOOKUP(E580,[1]!CodeIATA[#All],2,FALSE)</f>
        <v>0.75039999999999996</v>
      </c>
      <c r="G580"/>
    </row>
    <row r="581" spans="1:7" x14ac:dyDescent="0.25">
      <c r="A581" s="53" t="s">
        <v>2243</v>
      </c>
      <c r="B581" s="53" t="s">
        <v>26</v>
      </c>
      <c r="C581" s="60" t="s">
        <v>347</v>
      </c>
      <c r="D581" s="53" t="s">
        <v>348</v>
      </c>
      <c r="E581" s="53" t="s">
        <v>1595</v>
      </c>
      <c r="F581" s="59">
        <f>VLOOKUP(E581,[1]!CodeIATA[#All],2,FALSE)</f>
        <v>0.95699999999999996</v>
      </c>
      <c r="G581"/>
    </row>
    <row r="582" spans="1:7" x14ac:dyDescent="0.25">
      <c r="A582" s="53" t="s">
        <v>370</v>
      </c>
      <c r="B582" s="53" t="s">
        <v>26</v>
      </c>
      <c r="C582" s="60" t="s">
        <v>347</v>
      </c>
      <c r="D582" s="53" t="s">
        <v>348</v>
      </c>
      <c r="E582" s="60" t="s">
        <v>1596</v>
      </c>
      <c r="F582" s="59">
        <f>VLOOKUP(E582,[1]!CodeIATA[#All],2,FALSE)</f>
        <v>0.75039999999999996</v>
      </c>
      <c r="G582"/>
    </row>
    <row r="583" spans="1:7" x14ac:dyDescent="0.25">
      <c r="A583" s="53" t="s">
        <v>371</v>
      </c>
      <c r="B583" s="53" t="s">
        <v>26</v>
      </c>
      <c r="C583" s="60" t="s">
        <v>347</v>
      </c>
      <c r="D583" s="53" t="s">
        <v>348</v>
      </c>
      <c r="E583" s="60" t="s">
        <v>1599</v>
      </c>
      <c r="F583" s="59">
        <f>VLOOKUP(E583,[1]!CodeIATA[#All],2,FALSE)</f>
        <v>0.71609999999999996</v>
      </c>
      <c r="G583"/>
    </row>
    <row r="584" spans="1:7" x14ac:dyDescent="0.25">
      <c r="A584" s="53" t="s">
        <v>1620</v>
      </c>
      <c r="B584" s="53" t="s">
        <v>26</v>
      </c>
      <c r="C584" s="60" t="s">
        <v>347</v>
      </c>
      <c r="D584" s="53" t="s">
        <v>348</v>
      </c>
      <c r="E584" s="53" t="s">
        <v>1621</v>
      </c>
      <c r="F584" s="59">
        <f>VLOOKUP(E584,[1]!CodeIATA[#All],2,FALSE)</f>
        <v>0.90980000000000005</v>
      </c>
      <c r="G584"/>
    </row>
    <row r="585" spans="1:7" x14ac:dyDescent="0.25">
      <c r="A585" s="53" t="s">
        <v>2244</v>
      </c>
      <c r="B585" s="53" t="s">
        <v>26</v>
      </c>
      <c r="C585" s="60" t="s">
        <v>347</v>
      </c>
      <c r="D585" s="53" t="s">
        <v>348</v>
      </c>
      <c r="E585" s="53" t="s">
        <v>1601</v>
      </c>
      <c r="F585" s="59">
        <f>VLOOKUP(E585,[1]!CodeIATA[#All],2,FALSE)</f>
        <v>0.90339999999999998</v>
      </c>
      <c r="G585"/>
    </row>
    <row r="586" spans="1:7" x14ac:dyDescent="0.25">
      <c r="A586" s="52" t="s">
        <v>1622</v>
      </c>
      <c r="B586" s="53" t="s">
        <v>26</v>
      </c>
      <c r="C586" s="60" t="s">
        <v>347</v>
      </c>
      <c r="D586" s="53" t="s">
        <v>348</v>
      </c>
      <c r="E586" s="53" t="s">
        <v>1608</v>
      </c>
      <c r="F586" s="59">
        <f>VLOOKUP(E586,[1]!CodeIATA[#All],2,FALSE)</f>
        <v>0.86140000000000005</v>
      </c>
      <c r="G586"/>
    </row>
    <row r="587" spans="1:7" x14ac:dyDescent="0.25">
      <c r="A587" s="53" t="s">
        <v>2245</v>
      </c>
      <c r="B587" s="53" t="s">
        <v>26</v>
      </c>
      <c r="C587" s="60" t="s">
        <v>347</v>
      </c>
      <c r="D587" s="53" t="s">
        <v>2246</v>
      </c>
      <c r="E587" s="60" t="s">
        <v>1623</v>
      </c>
      <c r="F587" s="59">
        <f>VLOOKUP(E587,[1]!CodeIATA[#All],2,FALSE)</f>
        <v>0.99870000000000003</v>
      </c>
      <c r="G587"/>
    </row>
    <row r="588" spans="1:7" x14ac:dyDescent="0.25">
      <c r="A588" s="51" t="s">
        <v>1624</v>
      </c>
      <c r="B588" s="53" t="s">
        <v>26</v>
      </c>
      <c r="C588" s="60" t="s">
        <v>347</v>
      </c>
      <c r="D588" s="53" t="s">
        <v>348</v>
      </c>
      <c r="E588" s="53" t="s">
        <v>1596</v>
      </c>
      <c r="F588" s="59">
        <f>VLOOKUP(E588,[1]!CodeIATA[#All],2,FALSE)</f>
        <v>0.75039999999999996</v>
      </c>
      <c r="G588"/>
    </row>
    <row r="589" spans="1:7" x14ac:dyDescent="0.25">
      <c r="A589" s="51" t="s">
        <v>1625</v>
      </c>
      <c r="B589" s="53" t="s">
        <v>26</v>
      </c>
      <c r="C589" s="60" t="s">
        <v>347</v>
      </c>
      <c r="D589" s="53" t="s">
        <v>348</v>
      </c>
      <c r="E589" s="53" t="s">
        <v>864</v>
      </c>
      <c r="F589" s="59">
        <f>VLOOKUP(E589,[1]!CodeIATA[#All],2,FALSE)</f>
        <v>1.0720000000000001</v>
      </c>
      <c r="G589"/>
    </row>
    <row r="590" spans="1:7" x14ac:dyDescent="0.25">
      <c r="A590" s="53" t="s">
        <v>372</v>
      </c>
      <c r="B590" s="53" t="s">
        <v>26</v>
      </c>
      <c r="C590" s="60" t="s">
        <v>347</v>
      </c>
      <c r="D590" s="53" t="s">
        <v>348</v>
      </c>
      <c r="E590" s="53" t="s">
        <v>1626</v>
      </c>
      <c r="F590" s="59">
        <f>VLOOKUP(E590,[1]!CodeIATA[#All],2,FALSE)</f>
        <v>0.82479999999999998</v>
      </c>
      <c r="G590"/>
    </row>
    <row r="591" spans="1:7" x14ac:dyDescent="0.25">
      <c r="A591" s="53" t="s">
        <v>373</v>
      </c>
      <c r="B591" s="53" t="s">
        <v>26</v>
      </c>
      <c r="C591" s="60" t="s">
        <v>347</v>
      </c>
      <c r="D591" s="53" t="s">
        <v>348</v>
      </c>
      <c r="E591" s="53" t="s">
        <v>1600</v>
      </c>
      <c r="F591" s="59">
        <f>VLOOKUP(E591,[1]!CodeIATA[#All],2,FALSE)</f>
        <v>0.71109999999999995</v>
      </c>
      <c r="G591"/>
    </row>
    <row r="592" spans="1:7" x14ac:dyDescent="0.25">
      <c r="A592" s="53" t="s">
        <v>2247</v>
      </c>
      <c r="B592" s="53" t="s">
        <v>26</v>
      </c>
      <c r="C592" s="60" t="s">
        <v>347</v>
      </c>
      <c r="D592" s="53" t="s">
        <v>348</v>
      </c>
      <c r="E592" s="53" t="s">
        <v>1596</v>
      </c>
      <c r="F592" s="59">
        <f>VLOOKUP(E592,[1]!CodeIATA[#All],2,FALSE)</f>
        <v>0.75039999999999996</v>
      </c>
      <c r="G592"/>
    </row>
    <row r="593" spans="1:7" x14ac:dyDescent="0.25">
      <c r="A593" s="53" t="s">
        <v>2248</v>
      </c>
      <c r="B593" s="53" t="s">
        <v>26</v>
      </c>
      <c r="C593" s="60" t="s">
        <v>347</v>
      </c>
      <c r="D593" s="53" t="s">
        <v>348</v>
      </c>
      <c r="E593" s="60" t="s">
        <v>1627</v>
      </c>
      <c r="F593" s="59">
        <f>VLOOKUP(E593,[1]!CodeIATA[#All],2,FALSE)</f>
        <v>0.92120000000000002</v>
      </c>
      <c r="G593"/>
    </row>
    <row r="594" spans="1:7" x14ac:dyDescent="0.25">
      <c r="A594" s="53" t="s">
        <v>374</v>
      </c>
      <c r="B594" s="53" t="s">
        <v>26</v>
      </c>
      <c r="C594" s="60" t="s">
        <v>347</v>
      </c>
      <c r="D594" s="53" t="s">
        <v>348</v>
      </c>
      <c r="E594" s="53" t="s">
        <v>1618</v>
      </c>
      <c r="F594" s="59">
        <f>VLOOKUP(E594,[1]!CodeIATA[#All],2,FALSE)</f>
        <v>1.0253000000000001</v>
      </c>
      <c r="G594"/>
    </row>
    <row r="595" spans="1:7" x14ac:dyDescent="0.25">
      <c r="A595" s="53" t="s">
        <v>375</v>
      </c>
      <c r="B595" s="53" t="s">
        <v>26</v>
      </c>
      <c r="C595" s="60" t="s">
        <v>347</v>
      </c>
      <c r="D595" s="53" t="s">
        <v>348</v>
      </c>
      <c r="E595" s="53" t="s">
        <v>1605</v>
      </c>
      <c r="F595" s="59">
        <f>VLOOKUP(E595,[1]!CodeIATA[#All],2,FALSE)</f>
        <v>0.94079999999999997</v>
      </c>
      <c r="G595"/>
    </row>
    <row r="596" spans="1:7" x14ac:dyDescent="0.25">
      <c r="A596" s="53" t="s">
        <v>1628</v>
      </c>
      <c r="B596" s="53" t="s">
        <v>26</v>
      </c>
      <c r="C596" s="60" t="s">
        <v>347</v>
      </c>
      <c r="D596" s="53" t="s">
        <v>348</v>
      </c>
      <c r="E596" s="53" t="s">
        <v>1629</v>
      </c>
      <c r="F596" s="59">
        <f>VLOOKUP(E596,[1]!CodeIATA[#All],2,FALSE)</f>
        <v>0.88229999999999997</v>
      </c>
      <c r="G596"/>
    </row>
    <row r="597" spans="1:7" x14ac:dyDescent="0.25">
      <c r="A597" s="53" t="s">
        <v>376</v>
      </c>
      <c r="B597" s="53" t="s">
        <v>26</v>
      </c>
      <c r="C597" s="60" t="s">
        <v>347</v>
      </c>
      <c r="D597" s="53" t="s">
        <v>348</v>
      </c>
      <c r="E597" s="60" t="s">
        <v>1602</v>
      </c>
      <c r="F597" s="59">
        <f>VLOOKUP(E597,[1]!CodeIATA[#All],2,FALSE)</f>
        <v>1.0639000000000001</v>
      </c>
      <c r="G597"/>
    </row>
    <row r="598" spans="1:7" x14ac:dyDescent="0.25">
      <c r="A598" s="53" t="s">
        <v>377</v>
      </c>
      <c r="B598" s="53" t="s">
        <v>26</v>
      </c>
      <c r="C598" s="60" t="s">
        <v>347</v>
      </c>
      <c r="D598" s="53" t="s">
        <v>348</v>
      </c>
      <c r="E598" s="53" t="s">
        <v>1626</v>
      </c>
      <c r="F598" s="59">
        <f>VLOOKUP(E598,[1]!CodeIATA[#All],2,FALSE)</f>
        <v>0.82479999999999998</v>
      </c>
      <c r="G598"/>
    </row>
    <row r="599" spans="1:7" x14ac:dyDescent="0.25">
      <c r="A599" s="53" t="s">
        <v>1630</v>
      </c>
      <c r="B599" s="53" t="s">
        <v>26</v>
      </c>
      <c r="C599" s="60" t="s">
        <v>347</v>
      </c>
      <c r="D599" s="53" t="s">
        <v>348</v>
      </c>
      <c r="E599" s="53" t="s">
        <v>1611</v>
      </c>
      <c r="F599" s="59">
        <f>VLOOKUP(E599,[1]!CodeIATA[#All],2,FALSE)</f>
        <v>0.74539999999999995</v>
      </c>
      <c r="G599"/>
    </row>
    <row r="600" spans="1:7" x14ac:dyDescent="0.25">
      <c r="A600" s="53" t="s">
        <v>1650</v>
      </c>
      <c r="B600" s="53" t="s">
        <v>26</v>
      </c>
      <c r="C600" s="60" t="s">
        <v>347</v>
      </c>
      <c r="D600" s="53" t="s">
        <v>348</v>
      </c>
      <c r="E600" s="53" t="s">
        <v>1607</v>
      </c>
      <c r="F600" s="59">
        <f>VLOOKUP(E600,[1]!CodeIATA[#All],2,FALSE)</f>
        <v>0.95089999999999997</v>
      </c>
      <c r="G600"/>
    </row>
    <row r="601" spans="1:7" x14ac:dyDescent="0.25">
      <c r="A601" s="53" t="s">
        <v>378</v>
      </c>
      <c r="B601" s="53" t="s">
        <v>26</v>
      </c>
      <c r="C601" s="60" t="s">
        <v>347</v>
      </c>
      <c r="D601" s="53" t="s">
        <v>348</v>
      </c>
      <c r="E601" s="53" t="s">
        <v>1592</v>
      </c>
      <c r="F601" s="59">
        <f>VLOOKUP(E601,[1]!CodeIATA[#All],2,FALSE)</f>
        <v>0.90059999999999996</v>
      </c>
      <c r="G601"/>
    </row>
    <row r="602" spans="1:7" x14ac:dyDescent="0.25">
      <c r="A602" s="53" t="s">
        <v>1631</v>
      </c>
      <c r="B602" s="53" t="s">
        <v>26</v>
      </c>
      <c r="C602" s="60" t="s">
        <v>347</v>
      </c>
      <c r="D602" s="53" t="s">
        <v>2246</v>
      </c>
      <c r="E602" s="60" t="s">
        <v>1623</v>
      </c>
      <c r="F602" s="59">
        <f>VLOOKUP(E602,[1]!CodeIATA[#All],2,FALSE)</f>
        <v>0.99870000000000003</v>
      </c>
      <c r="G602"/>
    </row>
    <row r="603" spans="1:7" x14ac:dyDescent="0.25">
      <c r="A603" s="53" t="s">
        <v>379</v>
      </c>
      <c r="B603" s="53" t="s">
        <v>26</v>
      </c>
      <c r="C603" s="60" t="s">
        <v>347</v>
      </c>
      <c r="D603" s="53" t="s">
        <v>348</v>
      </c>
      <c r="E603" s="53" t="s">
        <v>1632</v>
      </c>
      <c r="F603" s="59">
        <f>VLOOKUP(E603,[1]!CodeIATA[#All],2,FALSE)</f>
        <v>1.0629</v>
      </c>
      <c r="G603"/>
    </row>
    <row r="604" spans="1:7" x14ac:dyDescent="0.25">
      <c r="A604" s="53" t="s">
        <v>1633</v>
      </c>
      <c r="B604" s="53" t="s">
        <v>26</v>
      </c>
      <c r="C604" s="60" t="s">
        <v>347</v>
      </c>
      <c r="D604" s="53" t="s">
        <v>348</v>
      </c>
      <c r="E604" s="53" t="s">
        <v>1597</v>
      </c>
      <c r="F604" s="59">
        <f>VLOOKUP(E604,[1]!CodeIATA[#All],2,FALSE)</f>
        <v>0.87109999999999999</v>
      </c>
      <c r="G604"/>
    </row>
    <row r="605" spans="1:7" x14ac:dyDescent="0.25">
      <c r="A605" s="53" t="s">
        <v>380</v>
      </c>
      <c r="B605" s="53" t="s">
        <v>26</v>
      </c>
      <c r="C605" s="60" t="s">
        <v>347</v>
      </c>
      <c r="D605" s="53" t="s">
        <v>348</v>
      </c>
      <c r="E605" s="53" t="s">
        <v>1627</v>
      </c>
      <c r="F605" s="59">
        <f>VLOOKUP(E605,[1]!CodeIATA[#All],2,FALSE)</f>
        <v>0.92120000000000002</v>
      </c>
      <c r="G605"/>
    </row>
    <row r="606" spans="1:7" x14ac:dyDescent="0.25">
      <c r="A606" s="53" t="s">
        <v>2249</v>
      </c>
      <c r="B606" s="53" t="s">
        <v>26</v>
      </c>
      <c r="C606" s="60" t="s">
        <v>347</v>
      </c>
      <c r="D606" s="53" t="s">
        <v>348</v>
      </c>
      <c r="E606" s="53" t="s">
        <v>1643</v>
      </c>
      <c r="F606" s="59">
        <f>VLOOKUP(E606,[1]!CodeIATA[#All],2,FALSE)</f>
        <v>0.92349999999999999</v>
      </c>
      <c r="G606"/>
    </row>
    <row r="607" spans="1:7" x14ac:dyDescent="0.25">
      <c r="A607" s="53" t="s">
        <v>381</v>
      </c>
      <c r="B607" s="53" t="s">
        <v>26</v>
      </c>
      <c r="C607" s="60" t="s">
        <v>347</v>
      </c>
      <c r="D607" s="53" t="s">
        <v>348</v>
      </c>
      <c r="E607" s="53" t="s">
        <v>1632</v>
      </c>
      <c r="F607" s="59">
        <f>VLOOKUP(E607,[1]!CodeIATA[#All],2,FALSE)</f>
        <v>1.0629</v>
      </c>
      <c r="G607"/>
    </row>
    <row r="608" spans="1:7" x14ac:dyDescent="0.25">
      <c r="A608" s="53" t="s">
        <v>382</v>
      </c>
      <c r="B608" s="53" t="s">
        <v>26</v>
      </c>
      <c r="C608" s="60" t="s">
        <v>347</v>
      </c>
      <c r="D608" s="53" t="s">
        <v>348</v>
      </c>
      <c r="E608" s="53" t="s">
        <v>1597</v>
      </c>
      <c r="F608" s="59">
        <f>VLOOKUP(E608,[1]!CodeIATA[#All],2,FALSE)</f>
        <v>0.87109999999999999</v>
      </c>
      <c r="G608"/>
    </row>
    <row r="609" spans="1:7" x14ac:dyDescent="0.25">
      <c r="A609" s="52" t="s">
        <v>1634</v>
      </c>
      <c r="B609" s="53" t="s">
        <v>26</v>
      </c>
      <c r="C609" s="60" t="s">
        <v>347</v>
      </c>
      <c r="D609" s="53" t="s">
        <v>348</v>
      </c>
      <c r="E609" s="53" t="s">
        <v>1635</v>
      </c>
      <c r="F609" s="59">
        <f>VLOOKUP(E609,[1]!CodeIATA[#All],2,FALSE)</f>
        <v>1.1146</v>
      </c>
      <c r="G609"/>
    </row>
    <row r="610" spans="1:7" x14ac:dyDescent="0.25">
      <c r="A610" s="53" t="s">
        <v>383</v>
      </c>
      <c r="B610" s="53" t="s">
        <v>26</v>
      </c>
      <c r="C610" s="60" t="s">
        <v>347</v>
      </c>
      <c r="D610" s="53" t="s">
        <v>348</v>
      </c>
      <c r="E610" s="53" t="s">
        <v>1596</v>
      </c>
      <c r="F610" s="59">
        <f>VLOOKUP(E610,[1]!CodeIATA[#All],2,FALSE)</f>
        <v>0.75039999999999996</v>
      </c>
      <c r="G610"/>
    </row>
    <row r="611" spans="1:7" x14ac:dyDescent="0.25">
      <c r="A611" s="53" t="s">
        <v>384</v>
      </c>
      <c r="B611" s="53" t="s">
        <v>26</v>
      </c>
      <c r="C611" s="60" t="s">
        <v>347</v>
      </c>
      <c r="D611" s="53" t="s">
        <v>348</v>
      </c>
      <c r="E611" s="53" t="s">
        <v>1611</v>
      </c>
      <c r="F611" s="59">
        <f>VLOOKUP(E611,[1]!CodeIATA[#All],2,FALSE)</f>
        <v>0.74539999999999995</v>
      </c>
      <c r="G611"/>
    </row>
    <row r="612" spans="1:7" x14ac:dyDescent="0.25">
      <c r="A612" s="53" t="s">
        <v>385</v>
      </c>
      <c r="B612" s="53" t="s">
        <v>26</v>
      </c>
      <c r="C612" s="60" t="s">
        <v>347</v>
      </c>
      <c r="D612" s="53" t="s">
        <v>348</v>
      </c>
      <c r="E612" s="53" t="s">
        <v>1602</v>
      </c>
      <c r="F612" s="59">
        <f>VLOOKUP(E612,[1]!CodeIATA[#All],2,FALSE)</f>
        <v>1.0639000000000001</v>
      </c>
      <c r="G612"/>
    </row>
    <row r="613" spans="1:7" x14ac:dyDescent="0.25">
      <c r="A613" s="53" t="s">
        <v>386</v>
      </c>
      <c r="B613" s="53" t="s">
        <v>26</v>
      </c>
      <c r="C613" s="60" t="s">
        <v>347</v>
      </c>
      <c r="D613" s="53" t="s">
        <v>348</v>
      </c>
      <c r="E613" s="53" t="s">
        <v>1607</v>
      </c>
      <c r="F613" s="59">
        <f>VLOOKUP(E613,[1]!CodeIATA[#All],2,FALSE)</f>
        <v>0.95089999999999997</v>
      </c>
      <c r="G613"/>
    </row>
    <row r="614" spans="1:7" x14ac:dyDescent="0.25">
      <c r="A614" s="53" t="s">
        <v>387</v>
      </c>
      <c r="B614" s="53" t="s">
        <v>26</v>
      </c>
      <c r="C614" s="60" t="s">
        <v>347</v>
      </c>
      <c r="D614" s="53" t="s">
        <v>348</v>
      </c>
      <c r="E614" s="53" t="s">
        <v>1596</v>
      </c>
      <c r="F614" s="59">
        <f>VLOOKUP(E614,[1]!CodeIATA[#All],2,FALSE)</f>
        <v>0.75039999999999996</v>
      </c>
      <c r="G614"/>
    </row>
    <row r="615" spans="1:7" x14ac:dyDescent="0.25">
      <c r="A615" s="53" t="s">
        <v>388</v>
      </c>
      <c r="B615" s="53" t="s">
        <v>26</v>
      </c>
      <c r="C615" s="60" t="s">
        <v>347</v>
      </c>
      <c r="D615" s="53" t="s">
        <v>348</v>
      </c>
      <c r="E615" s="60" t="s">
        <v>1609</v>
      </c>
      <c r="F615" s="59">
        <f>VLOOKUP(E615,[1]!CodeIATA[#All],2,FALSE)</f>
        <v>0.91849999999999998</v>
      </c>
      <c r="G615"/>
    </row>
    <row r="616" spans="1:7" x14ac:dyDescent="0.25">
      <c r="A616" s="52" t="s">
        <v>1636</v>
      </c>
      <c r="B616" s="53" t="s">
        <v>26</v>
      </c>
      <c r="C616" s="60" t="s">
        <v>347</v>
      </c>
      <c r="D616" s="53" t="s">
        <v>348</v>
      </c>
      <c r="E616" s="53" t="s">
        <v>1627</v>
      </c>
      <c r="F616" s="59">
        <f>VLOOKUP(E616,[1]!CodeIATA[#All],2,FALSE)</f>
        <v>0.92120000000000002</v>
      </c>
      <c r="G616"/>
    </row>
    <row r="617" spans="1:7" x14ac:dyDescent="0.25">
      <c r="A617" s="53" t="s">
        <v>389</v>
      </c>
      <c r="B617" s="53" t="s">
        <v>26</v>
      </c>
      <c r="C617" s="60" t="s">
        <v>347</v>
      </c>
      <c r="D617" s="53" t="s">
        <v>348</v>
      </c>
      <c r="E617" s="53" t="s">
        <v>1596</v>
      </c>
      <c r="F617" s="59">
        <f>VLOOKUP(E617,[1]!CodeIATA[#All],2,FALSE)</f>
        <v>0.75039999999999996</v>
      </c>
      <c r="G617"/>
    </row>
    <row r="618" spans="1:7" x14ac:dyDescent="0.25">
      <c r="A618" s="52" t="s">
        <v>1637</v>
      </c>
      <c r="B618" s="53" t="s">
        <v>26</v>
      </c>
      <c r="C618" s="60" t="s">
        <v>347</v>
      </c>
      <c r="D618" s="53" t="s">
        <v>348</v>
      </c>
      <c r="E618" s="53" t="s">
        <v>1638</v>
      </c>
      <c r="F618" s="59">
        <f>VLOOKUP(E618,[1]!CodeIATA[#All],2,FALSE)</f>
        <v>0.94879999999999998</v>
      </c>
      <c r="G618"/>
    </row>
    <row r="619" spans="1:7" x14ac:dyDescent="0.25">
      <c r="A619" s="53" t="s">
        <v>390</v>
      </c>
      <c r="B619" s="53" t="s">
        <v>26</v>
      </c>
      <c r="C619" s="60" t="s">
        <v>347</v>
      </c>
      <c r="D619" s="53" t="s">
        <v>348</v>
      </c>
      <c r="E619" s="53" t="s">
        <v>1639</v>
      </c>
      <c r="F619" s="59">
        <f>VLOOKUP(E619,[1]!CodeIATA[#All],2,FALSE)</f>
        <v>0.98329999999999995</v>
      </c>
      <c r="G619"/>
    </row>
    <row r="620" spans="1:7" x14ac:dyDescent="0.25">
      <c r="A620" s="52" t="s">
        <v>1640</v>
      </c>
      <c r="B620" s="53" t="s">
        <v>26</v>
      </c>
      <c r="C620" s="60" t="s">
        <v>347</v>
      </c>
      <c r="D620" s="53" t="s">
        <v>348</v>
      </c>
      <c r="E620" s="53" t="s">
        <v>1596</v>
      </c>
      <c r="F620" s="59">
        <f>VLOOKUP(E620,[1]!CodeIATA[#All],2,FALSE)</f>
        <v>0.75039999999999996</v>
      </c>
      <c r="G620"/>
    </row>
    <row r="621" spans="1:7" x14ac:dyDescent="0.25">
      <c r="A621" s="53" t="s">
        <v>391</v>
      </c>
      <c r="B621" s="53" t="s">
        <v>26</v>
      </c>
      <c r="C621" s="60" t="s">
        <v>347</v>
      </c>
      <c r="D621" s="53" t="s">
        <v>348</v>
      </c>
      <c r="E621" s="53" t="s">
        <v>1621</v>
      </c>
      <c r="F621" s="59">
        <f>VLOOKUP(E621,[1]!CodeIATA[#All],2,FALSE)</f>
        <v>0.90980000000000005</v>
      </c>
      <c r="G621"/>
    </row>
    <row r="622" spans="1:7" x14ac:dyDescent="0.25">
      <c r="A622" s="53" t="s">
        <v>392</v>
      </c>
      <c r="B622" s="53" t="s">
        <v>26</v>
      </c>
      <c r="C622" s="60" t="s">
        <v>347</v>
      </c>
      <c r="D622" s="53" t="s">
        <v>348</v>
      </c>
      <c r="E622" s="53" t="s">
        <v>1608</v>
      </c>
      <c r="F622" s="59">
        <f>VLOOKUP(E622,[1]!CodeIATA[#All],2,FALSE)</f>
        <v>0.86140000000000005</v>
      </c>
      <c r="G622"/>
    </row>
    <row r="623" spans="1:7" x14ac:dyDescent="0.25">
      <c r="A623" s="53" t="s">
        <v>2250</v>
      </c>
      <c r="B623" s="53" t="s">
        <v>26</v>
      </c>
      <c r="C623" s="60" t="s">
        <v>347</v>
      </c>
      <c r="D623" s="53" t="s">
        <v>348</v>
      </c>
      <c r="E623" s="53" t="s">
        <v>1605</v>
      </c>
      <c r="F623" s="59">
        <f>VLOOKUP(E623,[1]!CodeIATA[#All],2,FALSE)</f>
        <v>0.94079999999999997</v>
      </c>
      <c r="G623"/>
    </row>
    <row r="624" spans="1:7" x14ac:dyDescent="0.25">
      <c r="A624" s="53" t="s">
        <v>393</v>
      </c>
      <c r="B624" s="53" t="s">
        <v>26</v>
      </c>
      <c r="C624" s="60" t="s">
        <v>347</v>
      </c>
      <c r="D624" s="53" t="s">
        <v>348</v>
      </c>
      <c r="E624" s="53" t="s">
        <v>1596</v>
      </c>
      <c r="F624" s="59">
        <f>VLOOKUP(E624,[1]!CodeIATA[#All],2,FALSE)</f>
        <v>0.75039999999999996</v>
      </c>
      <c r="G624"/>
    </row>
    <row r="625" spans="1:7" x14ac:dyDescent="0.25">
      <c r="A625" s="53" t="s">
        <v>394</v>
      </c>
      <c r="B625" s="53" t="s">
        <v>26</v>
      </c>
      <c r="C625" s="60" t="s">
        <v>347</v>
      </c>
      <c r="D625" s="53" t="s">
        <v>348</v>
      </c>
      <c r="E625" s="53" t="s">
        <v>1596</v>
      </c>
      <c r="F625" s="59">
        <f>VLOOKUP(E625,[1]!CodeIATA[#All],2,FALSE)</f>
        <v>0.75039999999999996</v>
      </c>
      <c r="G625"/>
    </row>
    <row r="626" spans="1:7" x14ac:dyDescent="0.25">
      <c r="A626" s="53" t="s">
        <v>396</v>
      </c>
      <c r="B626" s="53" t="s">
        <v>26</v>
      </c>
      <c r="C626" s="60" t="s">
        <v>347</v>
      </c>
      <c r="D626" s="53" t="s">
        <v>395</v>
      </c>
      <c r="E626" s="60" t="s">
        <v>1652</v>
      </c>
      <c r="F626" s="59">
        <f>VLOOKUP(E626,[1]!CodeIATA[#All],2,FALSE)</f>
        <v>1.7946</v>
      </c>
      <c r="G626"/>
    </row>
    <row r="627" spans="1:7" x14ac:dyDescent="0.25">
      <c r="A627" s="53" t="s">
        <v>397</v>
      </c>
      <c r="B627" s="53" t="s">
        <v>26</v>
      </c>
      <c r="C627" s="60" t="s">
        <v>347</v>
      </c>
      <c r="D627" s="53" t="s">
        <v>348</v>
      </c>
      <c r="E627" s="53" t="s">
        <v>1626</v>
      </c>
      <c r="F627" s="59">
        <f>VLOOKUP(E627,[1]!CodeIATA[#All],2,FALSE)</f>
        <v>0.82479999999999998</v>
      </c>
      <c r="G627"/>
    </row>
    <row r="628" spans="1:7" x14ac:dyDescent="0.25">
      <c r="A628" s="52" t="s">
        <v>1641</v>
      </c>
      <c r="B628" s="53" t="s">
        <v>26</v>
      </c>
      <c r="C628" s="60" t="s">
        <v>347</v>
      </c>
      <c r="D628" s="53" t="s">
        <v>348</v>
      </c>
      <c r="E628" s="53" t="s">
        <v>1609</v>
      </c>
      <c r="F628" s="59">
        <f>VLOOKUP(E628,[1]!CodeIATA[#All],2,FALSE)</f>
        <v>0.91849999999999998</v>
      </c>
      <c r="G628"/>
    </row>
    <row r="629" spans="1:7" x14ac:dyDescent="0.25">
      <c r="A629" s="53" t="s">
        <v>2251</v>
      </c>
      <c r="B629" s="53" t="s">
        <v>26</v>
      </c>
      <c r="C629" s="60" t="s">
        <v>347</v>
      </c>
      <c r="D629" s="53" t="s">
        <v>348</v>
      </c>
      <c r="E629" s="53" t="s">
        <v>1621</v>
      </c>
      <c r="F629" s="59">
        <f>VLOOKUP(E629,[1]!CodeIATA[#All],2,FALSE)</f>
        <v>0.90980000000000005</v>
      </c>
      <c r="G629"/>
    </row>
    <row r="630" spans="1:7" x14ac:dyDescent="0.25">
      <c r="A630" s="52" t="s">
        <v>1642</v>
      </c>
      <c r="B630" s="53" t="s">
        <v>26</v>
      </c>
      <c r="C630" s="60" t="s">
        <v>347</v>
      </c>
      <c r="D630" s="53" t="s">
        <v>348</v>
      </c>
      <c r="E630" s="53" t="s">
        <v>1643</v>
      </c>
      <c r="F630" s="59">
        <f>VLOOKUP(E630,[1]!CodeIATA[#All],2,FALSE)</f>
        <v>0.92349999999999999</v>
      </c>
      <c r="G630"/>
    </row>
    <row r="631" spans="1:7" x14ac:dyDescent="0.25">
      <c r="A631" s="53" t="s">
        <v>398</v>
      </c>
      <c r="B631" s="53" t="s">
        <v>26</v>
      </c>
      <c r="C631" s="60" t="s">
        <v>347</v>
      </c>
      <c r="D631" s="53" t="s">
        <v>348</v>
      </c>
      <c r="E631" s="53" t="s">
        <v>1621</v>
      </c>
      <c r="F631" s="59">
        <f>VLOOKUP(E631,[1]!CodeIATA[#All],2,FALSE)</f>
        <v>0.90980000000000005</v>
      </c>
      <c r="G631"/>
    </row>
    <row r="632" spans="1:7" x14ac:dyDescent="0.25">
      <c r="A632" s="53" t="s">
        <v>399</v>
      </c>
      <c r="B632" s="53" t="s">
        <v>26</v>
      </c>
      <c r="C632" s="60" t="s">
        <v>347</v>
      </c>
      <c r="D632" s="53" t="s">
        <v>348</v>
      </c>
      <c r="E632" s="60" t="s">
        <v>1596</v>
      </c>
      <c r="F632" s="59">
        <f>VLOOKUP(E632,[1]!CodeIATA[#All],2,FALSE)</f>
        <v>0.75039999999999996</v>
      </c>
      <c r="G632"/>
    </row>
    <row r="633" spans="1:7" x14ac:dyDescent="0.25">
      <c r="A633" s="53" t="s">
        <v>2252</v>
      </c>
      <c r="B633" s="53" t="s">
        <v>26</v>
      </c>
      <c r="C633" s="60" t="s">
        <v>347</v>
      </c>
      <c r="D633" s="53" t="s">
        <v>348</v>
      </c>
      <c r="E633" s="53" t="s">
        <v>2253</v>
      </c>
      <c r="F633" s="59">
        <f>VLOOKUP(E633,[1]!CodeIATA[#All],2,FALSE)</f>
        <v>0.27550000000000002</v>
      </c>
      <c r="G633"/>
    </row>
    <row r="634" spans="1:7" x14ac:dyDescent="0.25">
      <c r="A634" s="53" t="s">
        <v>1644</v>
      </c>
      <c r="B634" s="53" t="s">
        <v>26</v>
      </c>
      <c r="C634" s="60" t="s">
        <v>347</v>
      </c>
      <c r="D634" s="53" t="s">
        <v>348</v>
      </c>
      <c r="E634" s="53" t="s">
        <v>1596</v>
      </c>
      <c r="F634" s="59">
        <f>VLOOKUP(E634,[1]!CodeIATA[#All],2,FALSE)</f>
        <v>0.75039999999999996</v>
      </c>
      <c r="G634"/>
    </row>
    <row r="635" spans="1:7" x14ac:dyDescent="0.25">
      <c r="A635" s="53" t="s">
        <v>2254</v>
      </c>
      <c r="B635" s="53" t="s">
        <v>26</v>
      </c>
      <c r="C635" s="60" t="s">
        <v>347</v>
      </c>
      <c r="D635" s="53" t="s">
        <v>2246</v>
      </c>
      <c r="E635" s="60" t="s">
        <v>1623</v>
      </c>
      <c r="F635" s="59">
        <f>VLOOKUP(E635,[1]!CodeIATA[#All],2,FALSE)</f>
        <v>0.99870000000000003</v>
      </c>
      <c r="G635"/>
    </row>
    <row r="636" spans="1:7" x14ac:dyDescent="0.25">
      <c r="A636" s="53" t="s">
        <v>400</v>
      </c>
      <c r="B636" s="53" t="s">
        <v>26</v>
      </c>
      <c r="C636" s="60" t="s">
        <v>347</v>
      </c>
      <c r="D636" s="53" t="s">
        <v>348</v>
      </c>
      <c r="E636" s="60" t="s">
        <v>1627</v>
      </c>
      <c r="F636" s="59">
        <f>VLOOKUP(E636,[1]!CodeIATA[#All],2,FALSE)</f>
        <v>0.92120000000000002</v>
      </c>
      <c r="G636"/>
    </row>
    <row r="637" spans="1:7" x14ac:dyDescent="0.25">
      <c r="A637" s="53" t="s">
        <v>1645</v>
      </c>
      <c r="B637" s="53" t="s">
        <v>26</v>
      </c>
      <c r="C637" s="60" t="s">
        <v>347</v>
      </c>
      <c r="D637" s="53" t="s">
        <v>348</v>
      </c>
      <c r="E637" s="60" t="s">
        <v>1596</v>
      </c>
      <c r="F637" s="59">
        <f>VLOOKUP(E637,[1]!CodeIATA[#All],2,FALSE)</f>
        <v>0.75039999999999996</v>
      </c>
      <c r="G637"/>
    </row>
    <row r="638" spans="1:7" x14ac:dyDescent="0.25">
      <c r="A638" s="53" t="s">
        <v>401</v>
      </c>
      <c r="B638" s="53" t="s">
        <v>26</v>
      </c>
      <c r="C638" s="60" t="s">
        <v>347</v>
      </c>
      <c r="D638" s="53" t="s">
        <v>348</v>
      </c>
      <c r="E638" s="53" t="s">
        <v>1646</v>
      </c>
      <c r="F638" s="59">
        <f>VLOOKUP(E638,[1]!CodeIATA[#All],2,FALSE)</f>
        <v>0.89970000000000006</v>
      </c>
      <c r="G638"/>
    </row>
    <row r="639" spans="1:7" x14ac:dyDescent="0.25">
      <c r="A639" s="53" t="s">
        <v>404</v>
      </c>
      <c r="B639" s="53" t="s">
        <v>26</v>
      </c>
      <c r="C639" s="60" t="s">
        <v>347</v>
      </c>
      <c r="D639" s="53" t="s">
        <v>348</v>
      </c>
      <c r="E639" s="53" t="s">
        <v>1647</v>
      </c>
      <c r="F639" s="59">
        <f>VLOOKUP(E639,[1]!CodeIATA[#All],2,FALSE)</f>
        <v>1.2137</v>
      </c>
      <c r="G639"/>
    </row>
    <row r="640" spans="1:7" x14ac:dyDescent="0.25">
      <c r="A640" s="53" t="s">
        <v>405</v>
      </c>
      <c r="B640" s="53" t="s">
        <v>26</v>
      </c>
      <c r="C640" s="60" t="s">
        <v>347</v>
      </c>
      <c r="D640" s="53" t="s">
        <v>348</v>
      </c>
      <c r="E640" s="53" t="s">
        <v>1601</v>
      </c>
      <c r="F640" s="59">
        <f>VLOOKUP(E640,[1]!CodeIATA[#All],2,FALSE)</f>
        <v>0.90339999999999998</v>
      </c>
      <c r="G640"/>
    </row>
    <row r="641" spans="1:7" x14ac:dyDescent="0.25">
      <c r="A641" s="53" t="s">
        <v>406</v>
      </c>
      <c r="B641" s="53" t="s">
        <v>26</v>
      </c>
      <c r="C641" s="60" t="s">
        <v>347</v>
      </c>
      <c r="D641" s="53" t="s">
        <v>348</v>
      </c>
      <c r="E641" s="53" t="s">
        <v>1607</v>
      </c>
      <c r="F641" s="59">
        <f>VLOOKUP(E641,[1]!CodeIATA[#All],2,FALSE)</f>
        <v>0.95089999999999997</v>
      </c>
      <c r="G641"/>
    </row>
    <row r="642" spans="1:7" x14ac:dyDescent="0.25">
      <c r="A642" s="52" t="s">
        <v>1648</v>
      </c>
      <c r="B642" s="53" t="s">
        <v>26</v>
      </c>
      <c r="C642" s="60" t="s">
        <v>347</v>
      </c>
      <c r="D642" s="53" t="s">
        <v>348</v>
      </c>
      <c r="E642" s="53" t="s">
        <v>1639</v>
      </c>
      <c r="F642" s="59">
        <f>VLOOKUP(E642,[1]!CodeIATA[#All],2,FALSE)</f>
        <v>0.98329999999999995</v>
      </c>
      <c r="G642"/>
    </row>
    <row r="643" spans="1:7" x14ac:dyDescent="0.25">
      <c r="A643" s="52" t="s">
        <v>1649</v>
      </c>
      <c r="B643" s="53" t="s">
        <v>26</v>
      </c>
      <c r="C643" s="60" t="s">
        <v>347</v>
      </c>
      <c r="D643" s="53" t="s">
        <v>348</v>
      </c>
      <c r="E643" s="53" t="s">
        <v>1626</v>
      </c>
      <c r="F643" s="59">
        <f>VLOOKUP(E643,[1]!CodeIATA[#All],2,FALSE)</f>
        <v>0.82479999999999998</v>
      </c>
      <c r="G643"/>
    </row>
    <row r="644" spans="1:7" x14ac:dyDescent="0.25">
      <c r="A644" s="53" t="s">
        <v>2255</v>
      </c>
      <c r="B644" s="53" t="s">
        <v>26</v>
      </c>
      <c r="C644" s="60" t="s">
        <v>347</v>
      </c>
      <c r="D644" s="53" t="s">
        <v>348</v>
      </c>
      <c r="E644" s="53" t="s">
        <v>1626</v>
      </c>
      <c r="F644" s="59">
        <f>VLOOKUP(E644,[1]!CodeIATA[#All],2,FALSE)</f>
        <v>0.82479999999999998</v>
      </c>
      <c r="G644"/>
    </row>
    <row r="645" spans="1:7" x14ac:dyDescent="0.25">
      <c r="A645" s="53" t="s">
        <v>2256</v>
      </c>
      <c r="B645" s="53" t="s">
        <v>26</v>
      </c>
      <c r="C645" s="60" t="s">
        <v>347</v>
      </c>
      <c r="D645" s="53" t="s">
        <v>348</v>
      </c>
      <c r="E645" s="53" t="s">
        <v>1599</v>
      </c>
      <c r="F645" s="59">
        <f>VLOOKUP(E645,[1]!CodeIATA[#All],2,FALSE)</f>
        <v>0.71609999999999996</v>
      </c>
      <c r="G645"/>
    </row>
    <row r="646" spans="1:7" x14ac:dyDescent="0.25">
      <c r="A646" s="53" t="s">
        <v>408</v>
      </c>
      <c r="B646" s="53" t="s">
        <v>26</v>
      </c>
      <c r="C646" s="60" t="s">
        <v>347</v>
      </c>
      <c r="D646" s="53" t="s">
        <v>348</v>
      </c>
      <c r="E646" s="60" t="s">
        <v>1611</v>
      </c>
      <c r="F646" s="59">
        <f>VLOOKUP(E646,[1]!CodeIATA[#All],2,FALSE)</f>
        <v>0.74539999999999995</v>
      </c>
      <c r="G646"/>
    </row>
    <row r="647" spans="1:7" x14ac:dyDescent="0.25">
      <c r="A647" s="53" t="s">
        <v>411</v>
      </c>
      <c r="B647" s="53" t="s">
        <v>77</v>
      </c>
      <c r="C647" s="60" t="s">
        <v>409</v>
      </c>
      <c r="D647" s="53" t="s">
        <v>410</v>
      </c>
      <c r="E647" s="53" t="s">
        <v>1653</v>
      </c>
      <c r="F647" s="59">
        <f>VLOOKUP(E647,[1]!CodeIATA[#All],2,FALSE)</f>
        <v>1.3783000000000001</v>
      </c>
      <c r="G647"/>
    </row>
    <row r="648" spans="1:7" x14ac:dyDescent="0.25">
      <c r="A648" s="53" t="s">
        <v>414</v>
      </c>
      <c r="B648" s="53" t="s">
        <v>26</v>
      </c>
      <c r="C648" s="60" t="s">
        <v>412</v>
      </c>
      <c r="D648" s="53" t="s">
        <v>413</v>
      </c>
      <c r="E648" s="53" t="s">
        <v>1932</v>
      </c>
      <c r="F648" s="59">
        <f>VLOOKUP(E648,[1]!CodeIATA[#All],2,FALSE)</f>
        <v>1.0454000000000001</v>
      </c>
      <c r="G648"/>
    </row>
    <row r="649" spans="1:7" x14ac:dyDescent="0.25">
      <c r="A649" s="53" t="s">
        <v>415</v>
      </c>
      <c r="B649" s="53" t="s">
        <v>26</v>
      </c>
      <c r="C649" s="60" t="s">
        <v>412</v>
      </c>
      <c r="D649" s="53" t="s">
        <v>413</v>
      </c>
      <c r="E649" s="69" t="s">
        <v>1933</v>
      </c>
      <c r="F649" s="59">
        <f>VLOOKUP(E649,[1]!CodeIATA[#All],2,FALSE)</f>
        <v>0.85450000000000004</v>
      </c>
      <c r="G649"/>
    </row>
    <row r="650" spans="1:7" x14ac:dyDescent="0.25">
      <c r="A650" s="53" t="s">
        <v>416</v>
      </c>
      <c r="B650" s="53" t="s">
        <v>26</v>
      </c>
      <c r="C650" s="60" t="s">
        <v>412</v>
      </c>
      <c r="D650" s="53" t="s">
        <v>413</v>
      </c>
      <c r="E650" s="69" t="s">
        <v>1933</v>
      </c>
      <c r="F650" s="59">
        <f>VLOOKUP(E650,[1]!CodeIATA[#All],2,FALSE)</f>
        <v>0.85450000000000004</v>
      </c>
      <c r="G650"/>
    </row>
    <row r="651" spans="1:7" x14ac:dyDescent="0.25">
      <c r="A651" s="53" t="s">
        <v>417</v>
      </c>
      <c r="B651" s="53" t="s">
        <v>26</v>
      </c>
      <c r="C651" s="60" t="s">
        <v>412</v>
      </c>
      <c r="D651" s="53" t="s">
        <v>413</v>
      </c>
      <c r="E651" s="60" t="s">
        <v>1934</v>
      </c>
      <c r="F651" s="59">
        <f>VLOOKUP(E651,[1]!CodeIATA[#All],2,FALSE)</f>
        <v>0.85840000000000005</v>
      </c>
      <c r="G651"/>
    </row>
    <row r="652" spans="1:7" x14ac:dyDescent="0.25">
      <c r="A652" s="53" t="s">
        <v>418</v>
      </c>
      <c r="B652" s="53" t="s">
        <v>26</v>
      </c>
      <c r="C652" s="60" t="s">
        <v>412</v>
      </c>
      <c r="D652" s="53" t="s">
        <v>413</v>
      </c>
      <c r="E652" s="60" t="s">
        <v>1935</v>
      </c>
      <c r="F652" s="59">
        <f>VLOOKUP(E652,[1]!CodeIATA[#All],2,FALSE)</f>
        <v>0.86170000000000002</v>
      </c>
      <c r="G652"/>
    </row>
    <row r="653" spans="1:7" x14ac:dyDescent="0.25">
      <c r="A653" s="53" t="s">
        <v>1936</v>
      </c>
      <c r="B653" s="53" t="s">
        <v>26</v>
      </c>
      <c r="C653" s="60" t="s">
        <v>412</v>
      </c>
      <c r="D653" s="53" t="s">
        <v>413</v>
      </c>
      <c r="E653" s="53" t="s">
        <v>1937</v>
      </c>
      <c r="F653" s="59">
        <f>VLOOKUP(E653,[1]!CodeIATA[#All],2,FALSE)</f>
        <v>1.214</v>
      </c>
      <c r="G653"/>
    </row>
    <row r="654" spans="1:7" x14ac:dyDescent="0.25">
      <c r="A654" s="53" t="s">
        <v>419</v>
      </c>
      <c r="B654" s="53" t="s">
        <v>26</v>
      </c>
      <c r="C654" s="60" t="s">
        <v>412</v>
      </c>
      <c r="D654" s="53" t="s">
        <v>413</v>
      </c>
      <c r="E654" s="53" t="s">
        <v>1938</v>
      </c>
      <c r="F654" s="59">
        <f>VLOOKUP(E654,[1]!CodeIATA[#All],2,FALSE)</f>
        <v>0.92210000000000003</v>
      </c>
      <c r="G654"/>
    </row>
    <row r="655" spans="1:7" x14ac:dyDescent="0.25">
      <c r="A655" s="53" t="s">
        <v>420</v>
      </c>
      <c r="B655" s="53" t="s">
        <v>26</v>
      </c>
      <c r="C655" s="60" t="s">
        <v>412</v>
      </c>
      <c r="D655" s="53" t="s">
        <v>413</v>
      </c>
      <c r="E655" s="53" t="s">
        <v>1939</v>
      </c>
      <c r="F655" s="59">
        <f>VLOOKUP(E655,[1]!CodeIATA[#All],2,FALSE)</f>
        <v>0.9335</v>
      </c>
      <c r="G655"/>
    </row>
    <row r="656" spans="1:7" x14ac:dyDescent="0.25">
      <c r="A656" s="53" t="s">
        <v>1940</v>
      </c>
      <c r="B656" s="53" t="s">
        <v>26</v>
      </c>
      <c r="C656" s="60" t="s">
        <v>412</v>
      </c>
      <c r="D656" s="53" t="s">
        <v>413</v>
      </c>
      <c r="E656" s="53" t="s">
        <v>1937</v>
      </c>
      <c r="F656" s="59">
        <f>VLOOKUP(E656,[1]!CodeIATA[#All],2,FALSE)</f>
        <v>1.214</v>
      </c>
      <c r="G656"/>
    </row>
    <row r="657" spans="1:7" x14ac:dyDescent="0.25">
      <c r="A657" s="53" t="s">
        <v>421</v>
      </c>
      <c r="B657" s="53" t="s">
        <v>26</v>
      </c>
      <c r="C657" s="60" t="s">
        <v>412</v>
      </c>
      <c r="D657" s="53" t="s">
        <v>413</v>
      </c>
      <c r="E657" s="60" t="s">
        <v>1941</v>
      </c>
      <c r="F657" s="59">
        <f>VLOOKUP(E657,[1]!CodeIATA[#All],2,FALSE)</f>
        <v>0.86170000000000002</v>
      </c>
      <c r="G657"/>
    </row>
    <row r="658" spans="1:7" x14ac:dyDescent="0.25">
      <c r="A658" s="53" t="s">
        <v>422</v>
      </c>
      <c r="B658" s="53" t="s">
        <v>26</v>
      </c>
      <c r="C658" s="60" t="s">
        <v>412</v>
      </c>
      <c r="D658" s="53" t="s">
        <v>413</v>
      </c>
      <c r="E658" s="69" t="s">
        <v>1939</v>
      </c>
      <c r="F658" s="59">
        <f>VLOOKUP(E658,[1]!CodeIATA[#All],2,FALSE)</f>
        <v>0.9335</v>
      </c>
      <c r="G658"/>
    </row>
    <row r="659" spans="1:7" x14ac:dyDescent="0.25">
      <c r="A659" s="53" t="s">
        <v>423</v>
      </c>
      <c r="B659" s="53" t="s">
        <v>26</v>
      </c>
      <c r="C659" s="60" t="s">
        <v>412</v>
      </c>
      <c r="D659" s="53" t="s">
        <v>413</v>
      </c>
      <c r="E659" s="60" t="s">
        <v>1942</v>
      </c>
      <c r="F659" s="59">
        <f>VLOOKUP(E659,[1]!CodeIATA[#All],2,FALSE)</f>
        <v>0.85209999999999997</v>
      </c>
      <c r="G659"/>
    </row>
    <row r="660" spans="1:7" x14ac:dyDescent="0.25">
      <c r="A660" s="53" t="s">
        <v>1943</v>
      </c>
      <c r="B660" s="53" t="s">
        <v>26</v>
      </c>
      <c r="C660" s="60" t="s">
        <v>412</v>
      </c>
      <c r="D660" s="53" t="s">
        <v>413</v>
      </c>
      <c r="E660" s="60" t="s">
        <v>1941</v>
      </c>
      <c r="F660" s="59">
        <f>VLOOKUP(E660,[1]!CodeIATA[#All],2,FALSE)</f>
        <v>0.86170000000000002</v>
      </c>
      <c r="G660"/>
    </row>
    <row r="661" spans="1:7" x14ac:dyDescent="0.25">
      <c r="A661" s="53" t="s">
        <v>1944</v>
      </c>
      <c r="B661" s="53" t="s">
        <v>26</v>
      </c>
      <c r="C661" s="60" t="s">
        <v>412</v>
      </c>
      <c r="D661" s="53" t="s">
        <v>413</v>
      </c>
      <c r="E661" s="60" t="s">
        <v>1941</v>
      </c>
      <c r="F661" s="59">
        <f>VLOOKUP(E661,[1]!CodeIATA[#All],2,FALSE)</f>
        <v>0.86170000000000002</v>
      </c>
      <c r="G661"/>
    </row>
    <row r="662" spans="1:7" x14ac:dyDescent="0.25">
      <c r="A662" s="53" t="s">
        <v>424</v>
      </c>
      <c r="B662" s="53" t="s">
        <v>26</v>
      </c>
      <c r="C662" s="60" t="s">
        <v>412</v>
      </c>
      <c r="D662" s="53" t="s">
        <v>413</v>
      </c>
      <c r="E662" s="60" t="s">
        <v>1945</v>
      </c>
      <c r="F662" s="59">
        <f>VLOOKUP(E662,[1]!CodeIATA[#All],2,FALSE)</f>
        <v>0.63539999999999996</v>
      </c>
      <c r="G662"/>
    </row>
    <row r="663" spans="1:7" x14ac:dyDescent="0.25">
      <c r="A663" s="53" t="s">
        <v>1946</v>
      </c>
      <c r="B663" s="53" t="s">
        <v>26</v>
      </c>
      <c r="C663" s="60" t="s">
        <v>412</v>
      </c>
      <c r="D663" s="53" t="s">
        <v>413</v>
      </c>
      <c r="E663" s="53" t="s">
        <v>1934</v>
      </c>
      <c r="F663" s="59">
        <f>VLOOKUP(E663,[1]!CodeIATA[#All],2,FALSE)</f>
        <v>0.85840000000000005</v>
      </c>
      <c r="G663"/>
    </row>
    <row r="664" spans="1:7" x14ac:dyDescent="0.25">
      <c r="A664" s="53" t="s">
        <v>425</v>
      </c>
      <c r="B664" s="53" t="s">
        <v>26</v>
      </c>
      <c r="C664" s="60" t="s">
        <v>412</v>
      </c>
      <c r="D664" s="53" t="s">
        <v>413</v>
      </c>
      <c r="E664" s="60" t="s">
        <v>1947</v>
      </c>
      <c r="F664" s="59">
        <f>VLOOKUP(E664,[1]!CodeIATA[#All],2,FALSE)</f>
        <v>1.0098</v>
      </c>
      <c r="G664"/>
    </row>
    <row r="665" spans="1:7" x14ac:dyDescent="0.25">
      <c r="A665" s="53" t="s">
        <v>2257</v>
      </c>
      <c r="B665" s="53" t="s">
        <v>26</v>
      </c>
      <c r="C665" s="60" t="s">
        <v>412</v>
      </c>
      <c r="D665" s="53" t="s">
        <v>413</v>
      </c>
      <c r="E665" s="60" t="s">
        <v>1945</v>
      </c>
      <c r="F665" s="59">
        <f>VLOOKUP(E665,[1]!CodeIATA[#All],2,FALSE)</f>
        <v>0.63539999999999996</v>
      </c>
      <c r="G665"/>
    </row>
    <row r="666" spans="1:7" x14ac:dyDescent="0.25">
      <c r="A666" s="53" t="s">
        <v>426</v>
      </c>
      <c r="B666" s="53" t="s">
        <v>26</v>
      </c>
      <c r="C666" s="60" t="s">
        <v>412</v>
      </c>
      <c r="D666" s="53" t="s">
        <v>413</v>
      </c>
      <c r="E666" s="53" t="s">
        <v>1948</v>
      </c>
      <c r="F666" s="59">
        <f>VLOOKUP(E666,[1]!CodeIATA[#All],2,FALSE)</f>
        <v>0.80179999999999996</v>
      </c>
      <c r="G666"/>
    </row>
    <row r="667" spans="1:7" x14ac:dyDescent="0.25">
      <c r="A667" s="53" t="s">
        <v>427</v>
      </c>
      <c r="B667" s="53" t="s">
        <v>26</v>
      </c>
      <c r="C667" s="60" t="s">
        <v>412</v>
      </c>
      <c r="D667" s="53" t="s">
        <v>413</v>
      </c>
      <c r="E667" s="53" t="s">
        <v>1945</v>
      </c>
      <c r="F667" s="59">
        <f>VLOOKUP(E667,[1]!CodeIATA[#All],2,FALSE)</f>
        <v>0.63539999999999996</v>
      </c>
      <c r="G667"/>
    </row>
    <row r="668" spans="1:7" x14ac:dyDescent="0.25">
      <c r="A668" s="53" t="s">
        <v>428</v>
      </c>
      <c r="B668" s="53" t="s">
        <v>26</v>
      </c>
      <c r="C668" s="60" t="s">
        <v>412</v>
      </c>
      <c r="D668" s="53" t="s">
        <v>413</v>
      </c>
      <c r="E668" s="69" t="s">
        <v>1949</v>
      </c>
      <c r="F668" s="59">
        <f>VLOOKUP(E668,[1]!CodeIATA[#All],2,FALSE)</f>
        <v>0.89470000000000005</v>
      </c>
      <c r="G668"/>
    </row>
    <row r="669" spans="1:7" x14ac:dyDescent="0.25">
      <c r="A669" s="53" t="s">
        <v>1950</v>
      </c>
      <c r="B669" s="53" t="s">
        <v>26</v>
      </c>
      <c r="C669" s="60" t="s">
        <v>412</v>
      </c>
      <c r="D669" s="53" t="s">
        <v>413</v>
      </c>
      <c r="E669" s="53" t="s">
        <v>1937</v>
      </c>
      <c r="F669" s="59">
        <f>VLOOKUP(E669,[1]!CodeIATA[#All],2,FALSE)</f>
        <v>1.214</v>
      </c>
      <c r="G669"/>
    </row>
    <row r="670" spans="1:7" x14ac:dyDescent="0.25">
      <c r="A670" s="53" t="s">
        <v>429</v>
      </c>
      <c r="B670" s="53" t="s">
        <v>26</v>
      </c>
      <c r="C670" s="60" t="s">
        <v>412</v>
      </c>
      <c r="D670" s="53" t="s">
        <v>413</v>
      </c>
      <c r="E670" s="53" t="s">
        <v>1937</v>
      </c>
      <c r="F670" s="59">
        <f>VLOOKUP(E670,[1]!CodeIATA[#All],2,FALSE)</f>
        <v>1.214</v>
      </c>
      <c r="G670"/>
    </row>
    <row r="671" spans="1:7" x14ac:dyDescent="0.25">
      <c r="A671" t="s">
        <v>2258</v>
      </c>
      <c r="B671" s="53" t="s">
        <v>26</v>
      </c>
      <c r="C671" s="60" t="s">
        <v>412</v>
      </c>
      <c r="D671" s="53" t="s">
        <v>413</v>
      </c>
      <c r="E671" s="53" t="s">
        <v>2259</v>
      </c>
      <c r="F671" s="59">
        <f>VLOOKUP(E671,[1]!CodeIATA[#All],2,FALSE)</f>
        <v>0.85799999999999998</v>
      </c>
      <c r="G671"/>
    </row>
    <row r="672" spans="1:7" x14ac:dyDescent="0.25">
      <c r="A672" t="s">
        <v>1951</v>
      </c>
      <c r="B672" s="53" t="s">
        <v>26</v>
      </c>
      <c r="C672" s="60" t="s">
        <v>412</v>
      </c>
      <c r="D672" s="53" t="s">
        <v>413</v>
      </c>
      <c r="E672" s="53" t="s">
        <v>1952</v>
      </c>
      <c r="F672" s="59">
        <f>VLOOKUP(E672,[1]!CodeIATA[#All],2,FALSE)</f>
        <v>0.93310000000000004</v>
      </c>
      <c r="G672"/>
    </row>
    <row r="673" spans="1:7" x14ac:dyDescent="0.25">
      <c r="A673" s="53" t="s">
        <v>430</v>
      </c>
      <c r="B673" s="53" t="s">
        <v>26</v>
      </c>
      <c r="C673" s="60" t="s">
        <v>412</v>
      </c>
      <c r="D673" s="53" t="s">
        <v>413</v>
      </c>
      <c r="E673" s="60" t="s">
        <v>1953</v>
      </c>
      <c r="F673" s="59">
        <f>VLOOKUP(E673,[1]!CodeIATA[#All],2,FALSE)</f>
        <v>0.84830000000000005</v>
      </c>
      <c r="G673"/>
    </row>
    <row r="674" spans="1:7" x14ac:dyDescent="0.25">
      <c r="A674" s="53" t="s">
        <v>1954</v>
      </c>
      <c r="B674" s="53" t="s">
        <v>26</v>
      </c>
      <c r="C674" s="60" t="s">
        <v>412</v>
      </c>
      <c r="D674" s="53" t="s">
        <v>413</v>
      </c>
      <c r="E674" s="60" t="s">
        <v>1939</v>
      </c>
      <c r="F674" s="59">
        <f>VLOOKUP(E674,[1]!CodeIATA[#All],2,FALSE)</f>
        <v>0.9335</v>
      </c>
      <c r="G674"/>
    </row>
    <row r="675" spans="1:7" x14ac:dyDescent="0.25">
      <c r="A675" s="53" t="s">
        <v>431</v>
      </c>
      <c r="B675" s="53" t="s">
        <v>26</v>
      </c>
      <c r="C675" s="60" t="s">
        <v>412</v>
      </c>
      <c r="D675" s="53" t="s">
        <v>413</v>
      </c>
      <c r="E675" s="53" t="s">
        <v>1955</v>
      </c>
      <c r="F675" s="59">
        <f>VLOOKUP(E675,[1]!CodeIATA[#All],2,FALSE)</f>
        <v>0.83169999999999999</v>
      </c>
      <c r="G675"/>
    </row>
    <row r="676" spans="1:7" x14ac:dyDescent="0.25">
      <c r="A676" s="53" t="s">
        <v>432</v>
      </c>
      <c r="B676" s="53" t="s">
        <v>26</v>
      </c>
      <c r="C676" s="60" t="s">
        <v>412</v>
      </c>
      <c r="D676" s="53" t="s">
        <v>413</v>
      </c>
      <c r="E676" s="53" t="s">
        <v>1945</v>
      </c>
      <c r="F676" s="59">
        <f>VLOOKUP(E676,[1]!CodeIATA[#All],2,FALSE)</f>
        <v>0.63539999999999996</v>
      </c>
      <c r="G676"/>
    </row>
    <row r="677" spans="1:7" x14ac:dyDescent="0.25">
      <c r="A677" s="53" t="s">
        <v>1956</v>
      </c>
      <c r="B677" s="53" t="s">
        <v>26</v>
      </c>
      <c r="C677" s="60" t="s">
        <v>412</v>
      </c>
      <c r="D677" s="53" t="s">
        <v>413</v>
      </c>
      <c r="E677" s="53" t="s">
        <v>1934</v>
      </c>
      <c r="F677" s="59">
        <f>VLOOKUP(E677,[1]!CodeIATA[#All],2,FALSE)</f>
        <v>0.85840000000000005</v>
      </c>
      <c r="G677"/>
    </row>
    <row r="678" spans="1:7" x14ac:dyDescent="0.25">
      <c r="A678" s="53" t="s">
        <v>433</v>
      </c>
      <c r="B678" s="53" t="s">
        <v>26</v>
      </c>
      <c r="C678" s="60" t="s">
        <v>412</v>
      </c>
      <c r="D678" s="53" t="s">
        <v>413</v>
      </c>
      <c r="E678" s="53" t="s">
        <v>1937</v>
      </c>
      <c r="F678" s="59">
        <f>VLOOKUP(E678,[1]!CodeIATA[#All],2,FALSE)</f>
        <v>1.214</v>
      </c>
      <c r="G678"/>
    </row>
    <row r="679" spans="1:7" x14ac:dyDescent="0.25">
      <c r="A679" s="53" t="s">
        <v>434</v>
      </c>
      <c r="B679" s="53" t="s">
        <v>26</v>
      </c>
      <c r="C679" s="60" t="s">
        <v>412</v>
      </c>
      <c r="D679" s="53" t="s">
        <v>413</v>
      </c>
      <c r="E679" s="53" t="s">
        <v>1957</v>
      </c>
      <c r="F679" s="59">
        <f>VLOOKUP(E679,[1]!CodeIATA[#All],2,FALSE)</f>
        <v>0.83179999999999998</v>
      </c>
      <c r="G679"/>
    </row>
    <row r="680" spans="1:7" x14ac:dyDescent="0.25">
      <c r="A680" t="s">
        <v>435</v>
      </c>
      <c r="B680" s="53" t="s">
        <v>26</v>
      </c>
      <c r="C680" s="60" t="s">
        <v>412</v>
      </c>
      <c r="D680" s="53" t="s">
        <v>413</v>
      </c>
      <c r="E680" s="60" t="s">
        <v>1873</v>
      </c>
      <c r="F680" s="59">
        <f>VLOOKUP(E680,[1]!CodeIATA[#All],2,FALSE)</f>
        <v>0.9546</v>
      </c>
      <c r="G680"/>
    </row>
    <row r="681" spans="1:7" x14ac:dyDescent="0.25">
      <c r="A681" t="s">
        <v>436</v>
      </c>
      <c r="B681" s="53" t="s">
        <v>26</v>
      </c>
      <c r="C681" s="60" t="s">
        <v>412</v>
      </c>
      <c r="D681" s="53" t="s">
        <v>413</v>
      </c>
      <c r="E681" s="53" t="s">
        <v>1947</v>
      </c>
      <c r="F681" s="59">
        <f>VLOOKUP(E681,[1]!CodeIATA[#All],2,FALSE)</f>
        <v>1.0098</v>
      </c>
      <c r="G681"/>
    </row>
    <row r="682" spans="1:7" x14ac:dyDescent="0.25">
      <c r="A682" s="53" t="s">
        <v>1958</v>
      </c>
      <c r="B682" s="53" t="s">
        <v>26</v>
      </c>
      <c r="C682" s="60" t="s">
        <v>412</v>
      </c>
      <c r="D682" s="53" t="s">
        <v>413</v>
      </c>
      <c r="E682" s="53" t="s">
        <v>1959</v>
      </c>
      <c r="F682" s="59">
        <f>VLOOKUP(E682,[1]!CodeIATA[#All],2,FALSE)</f>
        <v>1.1338999999999999</v>
      </c>
      <c r="G682"/>
    </row>
    <row r="683" spans="1:7" x14ac:dyDescent="0.25">
      <c r="A683" s="53" t="s">
        <v>437</v>
      </c>
      <c r="B683" s="53" t="s">
        <v>26</v>
      </c>
      <c r="C683" s="60" t="s">
        <v>412</v>
      </c>
      <c r="D683" s="53" t="s">
        <v>413</v>
      </c>
      <c r="E683" s="53" t="s">
        <v>1939</v>
      </c>
      <c r="F683" s="59">
        <f>VLOOKUP(E683,[1]!CodeIATA[#All],2,FALSE)</f>
        <v>0.9335</v>
      </c>
      <c r="G683"/>
    </row>
    <row r="684" spans="1:7" x14ac:dyDescent="0.25">
      <c r="A684" s="53" t="s">
        <v>2260</v>
      </c>
      <c r="B684" s="53" t="s">
        <v>26</v>
      </c>
      <c r="C684" s="60" t="s">
        <v>412</v>
      </c>
      <c r="D684" s="53" t="s">
        <v>413</v>
      </c>
      <c r="E684" s="53" t="s">
        <v>1941</v>
      </c>
      <c r="F684" s="59">
        <f>VLOOKUP(E684,[1]!CodeIATA[#All],2,FALSE)</f>
        <v>0.86170000000000002</v>
      </c>
      <c r="G684"/>
    </row>
    <row r="685" spans="1:7" x14ac:dyDescent="0.25">
      <c r="A685" s="53" t="s">
        <v>438</v>
      </c>
      <c r="B685" s="53" t="s">
        <v>26</v>
      </c>
      <c r="C685" s="60" t="s">
        <v>412</v>
      </c>
      <c r="D685" s="53" t="s">
        <v>413</v>
      </c>
      <c r="E685" s="53" t="s">
        <v>1945</v>
      </c>
      <c r="F685" s="59">
        <f>VLOOKUP(E685,[1]!CodeIATA[#All],2,FALSE)</f>
        <v>0.63539999999999996</v>
      </c>
      <c r="G685"/>
    </row>
    <row r="686" spans="1:7" x14ac:dyDescent="0.25">
      <c r="A686" s="53" t="s">
        <v>439</v>
      </c>
      <c r="B686" s="53" t="s">
        <v>26</v>
      </c>
      <c r="C686" s="60" t="s">
        <v>412</v>
      </c>
      <c r="D686" s="53" t="s">
        <v>413</v>
      </c>
      <c r="E686" s="53" t="s">
        <v>1945</v>
      </c>
      <c r="F686" s="59">
        <f>VLOOKUP(E686,[1]!CodeIATA[#All],2,FALSE)</f>
        <v>0.63539999999999996</v>
      </c>
      <c r="G686"/>
    </row>
    <row r="687" spans="1:7" x14ac:dyDescent="0.25">
      <c r="A687" s="53" t="s">
        <v>440</v>
      </c>
      <c r="B687" s="53" t="s">
        <v>26</v>
      </c>
      <c r="C687" s="60" t="s">
        <v>412</v>
      </c>
      <c r="D687" s="53" t="s">
        <v>413</v>
      </c>
      <c r="E687" s="60" t="s">
        <v>1947</v>
      </c>
      <c r="F687" s="59">
        <f>VLOOKUP(E687,[1]!CodeIATA[#All],2,FALSE)</f>
        <v>1.0098</v>
      </c>
      <c r="G687"/>
    </row>
    <row r="688" spans="1:7" x14ac:dyDescent="0.25">
      <c r="A688" s="52" t="s">
        <v>1960</v>
      </c>
      <c r="B688" s="53" t="s">
        <v>26</v>
      </c>
      <c r="C688" s="60" t="s">
        <v>412</v>
      </c>
      <c r="D688" s="53" t="s">
        <v>413</v>
      </c>
      <c r="E688" s="60" t="s">
        <v>1961</v>
      </c>
      <c r="F688" s="59">
        <f>VLOOKUP(E688,[1]!CodeIATA[#All],2,FALSE)</f>
        <v>0.82499999999999996</v>
      </c>
      <c r="G688"/>
    </row>
    <row r="689" spans="1:7" x14ac:dyDescent="0.25">
      <c r="A689" s="52" t="s">
        <v>1962</v>
      </c>
      <c r="B689" s="53" t="s">
        <v>26</v>
      </c>
      <c r="C689" s="60" t="s">
        <v>412</v>
      </c>
      <c r="D689" s="53" t="s">
        <v>413</v>
      </c>
      <c r="E689" s="60" t="s">
        <v>1945</v>
      </c>
      <c r="F689" s="59">
        <f>VLOOKUP(E689,[1]!CodeIATA[#All],2,FALSE)</f>
        <v>0.63539999999999996</v>
      </c>
      <c r="G689"/>
    </row>
    <row r="690" spans="1:7" x14ac:dyDescent="0.25">
      <c r="A690" s="53" t="s">
        <v>441</v>
      </c>
      <c r="B690" s="53" t="s">
        <v>26</v>
      </c>
      <c r="C690" s="60" t="s">
        <v>412</v>
      </c>
      <c r="D690" s="53" t="s">
        <v>413</v>
      </c>
      <c r="E690" s="53" t="s">
        <v>1949</v>
      </c>
      <c r="F690" s="59">
        <f>VLOOKUP(E690,[1]!CodeIATA[#All],2,FALSE)</f>
        <v>0.89470000000000005</v>
      </c>
      <c r="G690"/>
    </row>
    <row r="691" spans="1:7" x14ac:dyDescent="0.25">
      <c r="A691" s="53" t="s">
        <v>442</v>
      </c>
      <c r="B691" s="53" t="s">
        <v>26</v>
      </c>
      <c r="C691" s="60" t="s">
        <v>412</v>
      </c>
      <c r="D691" s="53" t="s">
        <v>413</v>
      </c>
      <c r="E691" s="60" t="s">
        <v>1941</v>
      </c>
      <c r="F691" s="59">
        <f>VLOOKUP(E691,[1]!CodeIATA[#All],2,FALSE)</f>
        <v>0.86170000000000002</v>
      </c>
      <c r="G691"/>
    </row>
    <row r="692" spans="1:7" x14ac:dyDescent="0.25">
      <c r="A692" s="53" t="s">
        <v>1963</v>
      </c>
      <c r="B692" s="53" t="s">
        <v>26</v>
      </c>
      <c r="C692" s="60" t="s">
        <v>412</v>
      </c>
      <c r="D692" s="53" t="s">
        <v>413</v>
      </c>
      <c r="E692" s="53" t="s">
        <v>1941</v>
      </c>
      <c r="F692" s="59">
        <f>VLOOKUP(E692,[1]!CodeIATA[#All],2,FALSE)</f>
        <v>0.86170000000000002</v>
      </c>
      <c r="G692"/>
    </row>
    <row r="693" spans="1:7" x14ac:dyDescent="0.25">
      <c r="A693" s="53" t="s">
        <v>443</v>
      </c>
      <c r="B693" s="53" t="s">
        <v>26</v>
      </c>
      <c r="C693" s="60" t="s">
        <v>412</v>
      </c>
      <c r="D693" s="53" t="s">
        <v>413</v>
      </c>
      <c r="E693" s="60" t="s">
        <v>1938</v>
      </c>
      <c r="F693" s="59">
        <f>VLOOKUP(E693,[1]!CodeIATA[#All],2,FALSE)</f>
        <v>0.92210000000000003</v>
      </c>
      <c r="G693"/>
    </row>
    <row r="694" spans="1:7" x14ac:dyDescent="0.25">
      <c r="A694" s="53" t="s">
        <v>444</v>
      </c>
      <c r="B694" s="53" t="s">
        <v>26</v>
      </c>
      <c r="C694" s="60" t="s">
        <v>412</v>
      </c>
      <c r="D694" s="53" t="s">
        <v>413</v>
      </c>
      <c r="E694" s="60" t="s">
        <v>1947</v>
      </c>
      <c r="F694" s="59">
        <f>VLOOKUP(E694,[1]!CodeIATA[#All],2,FALSE)</f>
        <v>1.0098</v>
      </c>
      <c r="G694"/>
    </row>
    <row r="695" spans="1:7" x14ac:dyDescent="0.25">
      <c r="A695" s="53" t="s">
        <v>445</v>
      </c>
      <c r="B695" s="53" t="s">
        <v>26</v>
      </c>
      <c r="C695" s="60" t="s">
        <v>412</v>
      </c>
      <c r="D695" s="53" t="s">
        <v>413</v>
      </c>
      <c r="E695" s="53" t="s">
        <v>1953</v>
      </c>
      <c r="F695" s="59">
        <f>VLOOKUP(E695,[1]!CodeIATA[#All],2,FALSE)</f>
        <v>0.84830000000000005</v>
      </c>
      <c r="G695"/>
    </row>
    <row r="696" spans="1:7" x14ac:dyDescent="0.25">
      <c r="A696" s="52" t="s">
        <v>1656</v>
      </c>
      <c r="B696" s="53" t="s">
        <v>26</v>
      </c>
      <c r="C696" s="60" t="s">
        <v>1654</v>
      </c>
      <c r="D696" s="53" t="s">
        <v>1655</v>
      </c>
      <c r="E696" s="53" t="s">
        <v>1657</v>
      </c>
      <c r="F696" s="59">
        <f>VLOOKUP(E696,[1]!CodeIATA[#All],2,FALSE)</f>
        <v>1.2148000000000001</v>
      </c>
      <c r="G696"/>
    </row>
    <row r="697" spans="1:7" x14ac:dyDescent="0.25">
      <c r="A697" s="53" t="s">
        <v>448</v>
      </c>
      <c r="B697" s="53" t="s">
        <v>77</v>
      </c>
      <c r="C697" s="60" t="s">
        <v>446</v>
      </c>
      <c r="D697" s="53" t="s">
        <v>447</v>
      </c>
      <c r="E697" s="60" t="s">
        <v>1658</v>
      </c>
      <c r="F697" s="59">
        <f>VLOOKUP(E697,[1]!CodeIATA[#All],2,FALSE)</f>
        <v>1.2533000000000001</v>
      </c>
      <c r="G697"/>
    </row>
    <row r="698" spans="1:7" x14ac:dyDescent="0.25">
      <c r="A698" s="53" t="s">
        <v>1684</v>
      </c>
      <c r="B698" s="53" t="s">
        <v>77</v>
      </c>
      <c r="C698" s="60" t="s">
        <v>1682</v>
      </c>
      <c r="D698" s="53" t="s">
        <v>1683</v>
      </c>
      <c r="E698" s="53" t="s">
        <v>1685</v>
      </c>
      <c r="F698" s="59">
        <f>VLOOKUP(E698,[1]!CodeIATA[#All],2,FALSE)</f>
        <v>1.3378000000000001</v>
      </c>
      <c r="G698"/>
    </row>
    <row r="699" spans="1:7" x14ac:dyDescent="0.25">
      <c r="A699" s="53" t="s">
        <v>451</v>
      </c>
      <c r="B699" s="53" t="s">
        <v>35</v>
      </c>
      <c r="C699" s="60" t="s">
        <v>449</v>
      </c>
      <c r="D699" s="53" t="s">
        <v>450</v>
      </c>
      <c r="E699" s="53" t="s">
        <v>1680</v>
      </c>
      <c r="F699" s="59">
        <f>VLOOKUP(E699,[1]!CodeIATA[#All],2,FALSE)</f>
        <v>0.67689999999999995</v>
      </c>
      <c r="G699"/>
    </row>
    <row r="700" spans="1:7" x14ac:dyDescent="0.25">
      <c r="A700" s="53" t="s">
        <v>2261</v>
      </c>
      <c r="B700" s="53" t="s">
        <v>77</v>
      </c>
      <c r="C700" s="53" t="s">
        <v>2262</v>
      </c>
      <c r="D700" s="53" t="s">
        <v>2263</v>
      </c>
      <c r="E700" s="53" t="s">
        <v>2264</v>
      </c>
      <c r="F700" s="59">
        <f>VLOOKUP(E700,[1]!CodeIATA[#All],2,FALSE)</f>
        <v>1.0688</v>
      </c>
      <c r="G700"/>
    </row>
    <row r="701" spans="1:7" x14ac:dyDescent="0.25">
      <c r="A701" s="53" t="s">
        <v>2265</v>
      </c>
      <c r="B701" s="53" t="s">
        <v>77</v>
      </c>
      <c r="C701" s="53" t="s">
        <v>2266</v>
      </c>
      <c r="D701" s="53" t="s">
        <v>2267</v>
      </c>
      <c r="E701" s="53" t="s">
        <v>2268</v>
      </c>
      <c r="F701" s="59">
        <f>VLOOKUP(E701,[1]!CodeIATA[#All],2,FALSE)</f>
        <v>1.2934000000000001</v>
      </c>
      <c r="G701"/>
    </row>
    <row r="702" spans="1:7" x14ac:dyDescent="0.25">
      <c r="A702" s="53" t="s">
        <v>2269</v>
      </c>
      <c r="B702" s="53" t="s">
        <v>26</v>
      </c>
      <c r="C702" s="60" t="s">
        <v>452</v>
      </c>
      <c r="D702" s="53" t="s">
        <v>453</v>
      </c>
      <c r="E702" s="53" t="s">
        <v>1662</v>
      </c>
      <c r="F702" s="59">
        <f>VLOOKUP(E702,[1]!CodeIATA[#All],2,FALSE)</f>
        <v>1.1228</v>
      </c>
      <c r="G702"/>
    </row>
    <row r="703" spans="1:7" x14ac:dyDescent="0.25">
      <c r="A703" s="53" t="s">
        <v>454</v>
      </c>
      <c r="B703" s="53" t="s">
        <v>26</v>
      </c>
      <c r="C703" s="60" t="s">
        <v>452</v>
      </c>
      <c r="D703" s="53" t="s">
        <v>453</v>
      </c>
      <c r="E703" s="53" t="s">
        <v>1659</v>
      </c>
      <c r="F703" s="59">
        <f>VLOOKUP(E703,[1]!CodeIATA[#All],2,FALSE)</f>
        <v>1.0896999999999999</v>
      </c>
      <c r="G703"/>
    </row>
    <row r="704" spans="1:7" x14ac:dyDescent="0.25">
      <c r="A704" s="53" t="s">
        <v>2270</v>
      </c>
      <c r="B704" s="53" t="s">
        <v>26</v>
      </c>
      <c r="C704" s="60" t="s">
        <v>452</v>
      </c>
      <c r="D704" s="53" t="s">
        <v>453</v>
      </c>
      <c r="E704" s="53" t="s">
        <v>1659</v>
      </c>
      <c r="F704" s="59">
        <f>VLOOKUP(E704,[1]!CodeIATA[#All],2,FALSE)</f>
        <v>1.0896999999999999</v>
      </c>
      <c r="G704"/>
    </row>
    <row r="705" spans="1:7" x14ac:dyDescent="0.25">
      <c r="A705" s="53" t="s">
        <v>455</v>
      </c>
      <c r="B705" s="53" t="s">
        <v>26</v>
      </c>
      <c r="C705" s="60" t="s">
        <v>452</v>
      </c>
      <c r="D705" s="53" t="s">
        <v>453</v>
      </c>
      <c r="E705" s="53" t="s">
        <v>1659</v>
      </c>
      <c r="F705" s="59">
        <f>VLOOKUP(E705,[1]!CodeIATA[#All],2,FALSE)</f>
        <v>1.0896999999999999</v>
      </c>
      <c r="G705"/>
    </row>
    <row r="706" spans="1:7" x14ac:dyDescent="0.25">
      <c r="A706" s="53" t="s">
        <v>456</v>
      </c>
      <c r="B706" s="53" t="s">
        <v>26</v>
      </c>
      <c r="C706" s="60" t="s">
        <v>452</v>
      </c>
      <c r="D706" s="53" t="s">
        <v>453</v>
      </c>
      <c r="E706" s="53" t="s">
        <v>1660</v>
      </c>
      <c r="F706" s="59">
        <f>VLOOKUP(E706,[1]!CodeIATA[#All],2,FALSE)</f>
        <v>1.0581</v>
      </c>
      <c r="G706"/>
    </row>
    <row r="707" spans="1:7" x14ac:dyDescent="0.25">
      <c r="A707" s="53" t="s">
        <v>1661</v>
      </c>
      <c r="B707" s="53" t="s">
        <v>26</v>
      </c>
      <c r="C707" s="60" t="s">
        <v>452</v>
      </c>
      <c r="D707" s="53" t="s">
        <v>453</v>
      </c>
      <c r="E707" s="53" t="s">
        <v>1662</v>
      </c>
      <c r="F707" s="59">
        <f>VLOOKUP(E707,[1]!CodeIATA[#All],2,FALSE)</f>
        <v>1.1228</v>
      </c>
      <c r="G707"/>
    </row>
    <row r="708" spans="1:7" x14ac:dyDescent="0.25">
      <c r="A708" s="53" t="s">
        <v>2271</v>
      </c>
      <c r="B708" s="53" t="s">
        <v>26</v>
      </c>
      <c r="C708" s="60" t="s">
        <v>452</v>
      </c>
      <c r="D708" s="53" t="s">
        <v>453</v>
      </c>
      <c r="E708" s="53" t="s">
        <v>1662</v>
      </c>
      <c r="F708" s="59">
        <f>VLOOKUP(E708,[1]!CodeIATA[#All],2,FALSE)</f>
        <v>1.1228</v>
      </c>
      <c r="G708"/>
    </row>
    <row r="709" spans="1:7" x14ac:dyDescent="0.25">
      <c r="A709" s="53" t="s">
        <v>1663</v>
      </c>
      <c r="B709" s="53" t="s">
        <v>26</v>
      </c>
      <c r="C709" s="60" t="s">
        <v>452</v>
      </c>
      <c r="D709" s="53" t="s">
        <v>453</v>
      </c>
      <c r="E709" s="53" t="s">
        <v>1662</v>
      </c>
      <c r="F709" s="59">
        <f>VLOOKUP(E709,[1]!CodeIATA[#All],2,FALSE)</f>
        <v>1.1228</v>
      </c>
      <c r="G709"/>
    </row>
    <row r="710" spans="1:7" x14ac:dyDescent="0.25">
      <c r="A710" s="51" t="s">
        <v>1664</v>
      </c>
      <c r="B710" s="53" t="s">
        <v>26</v>
      </c>
      <c r="C710" s="60" t="s">
        <v>452</v>
      </c>
      <c r="D710" s="53" t="s">
        <v>453</v>
      </c>
      <c r="E710" s="53" t="s">
        <v>1665</v>
      </c>
      <c r="F710" s="59">
        <f>VLOOKUP(E710,[1]!CodeIATA[#All],2,FALSE)</f>
        <v>1.1474</v>
      </c>
      <c r="G710"/>
    </row>
    <row r="711" spans="1:7" x14ac:dyDescent="0.25">
      <c r="A711" s="51" t="s">
        <v>1666</v>
      </c>
      <c r="B711" s="53" t="s">
        <v>26</v>
      </c>
      <c r="C711" s="60" t="s">
        <v>452</v>
      </c>
      <c r="D711" s="53" t="s">
        <v>453</v>
      </c>
      <c r="E711" s="53" t="s">
        <v>1667</v>
      </c>
      <c r="F711" s="59">
        <f>VLOOKUP(E711,[1]!CodeIATA[#All],2,FALSE)</f>
        <v>1.1774</v>
      </c>
      <c r="G711"/>
    </row>
    <row r="712" spans="1:7" x14ac:dyDescent="0.25">
      <c r="A712" s="53" t="s">
        <v>457</v>
      </c>
      <c r="B712" s="53" t="s">
        <v>26</v>
      </c>
      <c r="C712" s="60" t="s">
        <v>452</v>
      </c>
      <c r="D712" s="53" t="s">
        <v>453</v>
      </c>
      <c r="E712" s="53" t="s">
        <v>1668</v>
      </c>
      <c r="F712" s="59">
        <f>VLOOKUP(E712,[1]!CodeIATA[#All],2,FALSE)</f>
        <v>1.2417</v>
      </c>
      <c r="G712"/>
    </row>
    <row r="713" spans="1:7" x14ac:dyDescent="0.25">
      <c r="A713" s="51" t="s">
        <v>1669</v>
      </c>
      <c r="B713" s="53" t="s">
        <v>26</v>
      </c>
      <c r="C713" s="60" t="s">
        <v>452</v>
      </c>
      <c r="D713" s="53" t="s">
        <v>453</v>
      </c>
      <c r="E713" s="53" t="s">
        <v>1660</v>
      </c>
      <c r="F713" s="59">
        <f>VLOOKUP(E713,[1]!CodeIATA[#All],2,FALSE)</f>
        <v>1.0581</v>
      </c>
      <c r="G713"/>
    </row>
    <row r="714" spans="1:7" x14ac:dyDescent="0.25">
      <c r="A714" s="53" t="s">
        <v>1670</v>
      </c>
      <c r="B714" s="53" t="s">
        <v>26</v>
      </c>
      <c r="C714" s="60" t="s">
        <v>452</v>
      </c>
      <c r="D714" s="53" t="s">
        <v>453</v>
      </c>
      <c r="E714" s="53" t="s">
        <v>1659</v>
      </c>
      <c r="F714" s="59">
        <f>VLOOKUP(E714,[1]!CodeIATA[#All],2,FALSE)</f>
        <v>1.0896999999999999</v>
      </c>
      <c r="G714"/>
    </row>
    <row r="715" spans="1:7" x14ac:dyDescent="0.25">
      <c r="A715" s="51" t="s">
        <v>1671</v>
      </c>
      <c r="B715" s="53" t="s">
        <v>26</v>
      </c>
      <c r="C715" s="60" t="s">
        <v>452</v>
      </c>
      <c r="D715" s="53" t="s">
        <v>453</v>
      </c>
      <c r="E715" s="53" t="s">
        <v>1672</v>
      </c>
      <c r="F715" s="59">
        <f>VLOOKUP(E715,[1]!CodeIATA[#All],2,FALSE)</f>
        <v>1.3086</v>
      </c>
      <c r="G715"/>
    </row>
    <row r="716" spans="1:7" x14ac:dyDescent="0.25">
      <c r="A716" s="53" t="s">
        <v>458</v>
      </c>
      <c r="B716" s="53" t="s">
        <v>26</v>
      </c>
      <c r="C716" s="60" t="s">
        <v>452</v>
      </c>
      <c r="D716" s="53" t="s">
        <v>453</v>
      </c>
      <c r="E716" s="53" t="s">
        <v>1673</v>
      </c>
      <c r="F716" s="59">
        <f>VLOOKUP(E716,[1]!CodeIATA[#All],2,FALSE)</f>
        <v>1.1386000000000001</v>
      </c>
      <c r="G716"/>
    </row>
    <row r="717" spans="1:7" x14ac:dyDescent="0.25">
      <c r="A717" t="s">
        <v>459</v>
      </c>
      <c r="B717" s="53" t="s">
        <v>26</v>
      </c>
      <c r="C717" s="60" t="s">
        <v>452</v>
      </c>
      <c r="D717" s="53" t="s">
        <v>453</v>
      </c>
      <c r="E717" s="53" t="s">
        <v>1674</v>
      </c>
      <c r="F717" s="59">
        <f>VLOOKUP(E717,[1]!CodeIATA[#All],2,FALSE)</f>
        <v>1.0526</v>
      </c>
      <c r="G717"/>
    </row>
    <row r="718" spans="1:7" x14ac:dyDescent="0.25">
      <c r="A718" s="54" t="s">
        <v>1675</v>
      </c>
      <c r="B718" s="53" t="s">
        <v>26</v>
      </c>
      <c r="C718" s="60" t="s">
        <v>452</v>
      </c>
      <c r="D718" s="53" t="s">
        <v>453</v>
      </c>
      <c r="E718" s="53" t="s">
        <v>1674</v>
      </c>
      <c r="F718" s="59">
        <f>VLOOKUP(E718,[1]!CodeIATA[#All],2,FALSE)</f>
        <v>1.0526</v>
      </c>
      <c r="G718"/>
    </row>
    <row r="719" spans="1:7" x14ac:dyDescent="0.25">
      <c r="A719" t="s">
        <v>460</v>
      </c>
      <c r="B719" s="53" t="s">
        <v>26</v>
      </c>
      <c r="C719" s="60" t="s">
        <v>452</v>
      </c>
      <c r="D719" s="53" t="s">
        <v>453</v>
      </c>
      <c r="E719" s="53" t="s">
        <v>1676</v>
      </c>
      <c r="F719" s="59">
        <f>VLOOKUP(E719,[1]!CodeIATA[#All],2,FALSE)</f>
        <v>1.0043</v>
      </c>
      <c r="G719"/>
    </row>
    <row r="720" spans="1:7" x14ac:dyDescent="0.25">
      <c r="A720" s="53" t="s">
        <v>461</v>
      </c>
      <c r="B720" s="53" t="s">
        <v>26</v>
      </c>
      <c r="C720" s="60" t="s">
        <v>452</v>
      </c>
      <c r="D720" s="53" t="s">
        <v>453</v>
      </c>
      <c r="E720" s="53" t="s">
        <v>1668</v>
      </c>
      <c r="F720" s="59">
        <f>VLOOKUP(E720,[1]!CodeIATA[#All],2,FALSE)</f>
        <v>1.2417</v>
      </c>
      <c r="G720"/>
    </row>
    <row r="721" spans="1:7" x14ac:dyDescent="0.25">
      <c r="A721" s="53" t="s">
        <v>1677</v>
      </c>
      <c r="B721" s="53" t="s">
        <v>26</v>
      </c>
      <c r="C721" s="60" t="s">
        <v>462</v>
      </c>
      <c r="D721" s="53" t="s">
        <v>463</v>
      </c>
      <c r="E721" s="53" t="s">
        <v>1678</v>
      </c>
      <c r="F721" s="59">
        <f>VLOOKUP(E721,[1]!CodeIATA[#All],2,FALSE)</f>
        <v>0.97160000000000002</v>
      </c>
      <c r="G721"/>
    </row>
    <row r="722" spans="1:7" x14ac:dyDescent="0.25">
      <c r="A722" s="53" t="s">
        <v>464</v>
      </c>
      <c r="B722" s="53" t="s">
        <v>26</v>
      </c>
      <c r="C722" s="60" t="s">
        <v>462</v>
      </c>
      <c r="D722" s="53" t="s">
        <v>463</v>
      </c>
      <c r="E722" s="53" t="s">
        <v>1679</v>
      </c>
      <c r="F722" s="59">
        <f>VLOOKUP(E722,[1]!CodeIATA[#All],2,FALSE)</f>
        <v>1.0886</v>
      </c>
      <c r="G722"/>
    </row>
    <row r="723" spans="1:7" x14ac:dyDescent="0.25">
      <c r="A723" s="53" t="s">
        <v>2272</v>
      </c>
      <c r="B723" s="53" t="s">
        <v>35</v>
      </c>
      <c r="C723" s="60" t="s">
        <v>465</v>
      </c>
      <c r="D723" s="53" t="s">
        <v>466</v>
      </c>
      <c r="E723" s="69" t="s">
        <v>1681</v>
      </c>
      <c r="F723" s="59">
        <f>VLOOKUP(E723,[1]!CodeIATA[#All],2,FALSE)</f>
        <v>0.78900000000000003</v>
      </c>
      <c r="G723"/>
    </row>
    <row r="724" spans="1:7" x14ac:dyDescent="0.25">
      <c r="A724" s="53" t="s">
        <v>467</v>
      </c>
      <c r="B724" s="53" t="s">
        <v>35</v>
      </c>
      <c r="C724" s="60" t="s">
        <v>465</v>
      </c>
      <c r="D724" s="53" t="s">
        <v>466</v>
      </c>
      <c r="E724" s="69" t="s">
        <v>1681</v>
      </c>
      <c r="F724" s="59">
        <f>VLOOKUP(E724,[1]!CodeIATA[#All],2,FALSE)</f>
        <v>0.78900000000000003</v>
      </c>
      <c r="G724"/>
    </row>
    <row r="725" spans="1:7" x14ac:dyDescent="0.25">
      <c r="A725" s="53" t="s">
        <v>468</v>
      </c>
      <c r="B725" s="53" t="s">
        <v>35</v>
      </c>
      <c r="C725" s="60" t="s">
        <v>465</v>
      </c>
      <c r="D725" s="53" t="s">
        <v>466</v>
      </c>
      <c r="E725" s="53" t="s">
        <v>1681</v>
      </c>
      <c r="F725" s="59">
        <f>VLOOKUP(E725,[1]!CodeIATA[#All],2,FALSE)</f>
        <v>0.78900000000000003</v>
      </c>
      <c r="G725"/>
    </row>
    <row r="726" spans="1:7" x14ac:dyDescent="0.25">
      <c r="A726" t="s">
        <v>471</v>
      </c>
      <c r="B726" s="53" t="s">
        <v>35</v>
      </c>
      <c r="C726" s="60" t="s">
        <v>469</v>
      </c>
      <c r="D726" s="53" t="s">
        <v>470</v>
      </c>
      <c r="E726" s="53" t="s">
        <v>1651</v>
      </c>
      <c r="F726" s="59">
        <f>VLOOKUP(E726,[1]!CodeIATA[#All],2,FALSE)</f>
        <v>1.6916</v>
      </c>
      <c r="G726"/>
    </row>
    <row r="727" spans="1:7" x14ac:dyDescent="0.25">
      <c r="A727" t="s">
        <v>472</v>
      </c>
      <c r="B727" s="53" t="s">
        <v>35</v>
      </c>
      <c r="C727" s="60" t="s">
        <v>469</v>
      </c>
      <c r="D727" s="53" t="s">
        <v>470</v>
      </c>
      <c r="E727" s="60" t="s">
        <v>1651</v>
      </c>
      <c r="F727" s="59">
        <f>VLOOKUP(E727,[1]!CodeIATA[#All],2,FALSE)</f>
        <v>1.6916</v>
      </c>
      <c r="G727"/>
    </row>
    <row r="728" spans="1:7" x14ac:dyDescent="0.25">
      <c r="A728" t="s">
        <v>474</v>
      </c>
      <c r="B728" s="53" t="s">
        <v>233</v>
      </c>
      <c r="C728" s="60" t="s">
        <v>473</v>
      </c>
      <c r="D728" s="53" t="s">
        <v>474</v>
      </c>
      <c r="E728" s="69" t="s">
        <v>473</v>
      </c>
      <c r="F728" s="59">
        <f>VLOOKUP(E728,[1]!CodeIATA[#All],2,FALSE)</f>
        <v>1.4755</v>
      </c>
      <c r="G728"/>
    </row>
    <row r="729" spans="1:7" x14ac:dyDescent="0.25">
      <c r="A729" s="53" t="s">
        <v>475</v>
      </c>
      <c r="B729" s="53" t="s">
        <v>233</v>
      </c>
      <c r="C729" s="60" t="s">
        <v>473</v>
      </c>
      <c r="D729" s="53" t="s">
        <v>474</v>
      </c>
      <c r="E729" s="60" t="s">
        <v>473</v>
      </c>
      <c r="F729" s="59">
        <f>VLOOKUP(E729,[1]!CodeIATA[#All],2,FALSE)</f>
        <v>1.4755</v>
      </c>
      <c r="G729"/>
    </row>
    <row r="730" spans="1:7" x14ac:dyDescent="0.25">
      <c r="A730" s="53" t="s">
        <v>2273</v>
      </c>
      <c r="B730" s="53" t="s">
        <v>35</v>
      </c>
      <c r="C730" s="60" t="s">
        <v>476</v>
      </c>
      <c r="D730" s="53" t="s">
        <v>477</v>
      </c>
      <c r="E730" s="53" t="s">
        <v>2274</v>
      </c>
      <c r="F730" s="61">
        <f>VLOOKUP(E730,[1]!CodeIATA[#All],2,FALSE)</f>
        <v>0.75860000000000005</v>
      </c>
      <c r="G730"/>
    </row>
    <row r="731" spans="1:7" x14ac:dyDescent="0.25">
      <c r="A731" t="s">
        <v>478</v>
      </c>
      <c r="B731" s="53" t="s">
        <v>35</v>
      </c>
      <c r="C731" s="60" t="s">
        <v>476</v>
      </c>
      <c r="D731" s="53" t="s">
        <v>477</v>
      </c>
      <c r="E731" s="53" t="s">
        <v>1687</v>
      </c>
      <c r="F731" s="59">
        <f>VLOOKUP(E731,[1]!CodeIATA[#All],2,FALSE)</f>
        <v>1.0304</v>
      </c>
      <c r="G731"/>
    </row>
    <row r="732" spans="1:7" x14ac:dyDescent="0.25">
      <c r="A732" t="s">
        <v>1193</v>
      </c>
      <c r="B732" s="53" t="s">
        <v>26</v>
      </c>
      <c r="C732" s="60" t="s">
        <v>479</v>
      </c>
      <c r="D732" s="53" t="s">
        <v>480</v>
      </c>
      <c r="E732" s="53" t="s">
        <v>1194</v>
      </c>
      <c r="F732" s="59">
        <f>VLOOKUP(E732,[1]!CodeIATA[#All],2,FALSE)</f>
        <v>0.81859999999999999</v>
      </c>
      <c r="G732"/>
    </row>
    <row r="733" spans="1:7" x14ac:dyDescent="0.25">
      <c r="A733" t="s">
        <v>481</v>
      </c>
      <c r="B733" s="53" t="s">
        <v>26</v>
      </c>
      <c r="C733" s="60" t="s">
        <v>479</v>
      </c>
      <c r="D733" s="53" t="s">
        <v>480</v>
      </c>
      <c r="E733" s="53" t="s">
        <v>1195</v>
      </c>
      <c r="F733" s="59">
        <f>VLOOKUP(E733,[1]!CodeIATA[#All],2,FALSE)</f>
        <v>0.8569</v>
      </c>
      <c r="G733"/>
    </row>
    <row r="734" spans="1:7" x14ac:dyDescent="0.25">
      <c r="A734" s="53" t="s">
        <v>1196</v>
      </c>
      <c r="B734" s="53" t="s">
        <v>26</v>
      </c>
      <c r="C734" s="60" t="s">
        <v>479</v>
      </c>
      <c r="D734" s="53" t="s">
        <v>480</v>
      </c>
      <c r="E734" s="53" t="s">
        <v>1197</v>
      </c>
      <c r="F734" s="59">
        <f>VLOOKUP(E734,[1]!CodeIATA[#All],2,FALSE)</f>
        <v>0.89249999999999996</v>
      </c>
      <c r="G734"/>
    </row>
    <row r="735" spans="1:7" x14ac:dyDescent="0.25">
      <c r="A735" s="53" t="s">
        <v>482</v>
      </c>
      <c r="B735" s="53" t="s">
        <v>26</v>
      </c>
      <c r="C735" s="60" t="s">
        <v>479</v>
      </c>
      <c r="D735" s="53" t="s">
        <v>480</v>
      </c>
      <c r="E735" s="60" t="s">
        <v>1198</v>
      </c>
      <c r="F735" s="59">
        <f>VLOOKUP(E735,[1]!CodeIATA[#All],2,FALSE)</f>
        <v>1.1607000000000001</v>
      </c>
      <c r="G735"/>
    </row>
    <row r="736" spans="1:7" x14ac:dyDescent="0.25">
      <c r="A736" s="53" t="s">
        <v>483</v>
      </c>
      <c r="B736" s="53" t="s">
        <v>26</v>
      </c>
      <c r="C736" s="60" t="s">
        <v>479</v>
      </c>
      <c r="D736" s="53" t="s">
        <v>480</v>
      </c>
      <c r="E736" s="53" t="s">
        <v>1198</v>
      </c>
      <c r="F736" s="59">
        <f>VLOOKUP(E736,[1]!CodeIATA[#All],2,FALSE)</f>
        <v>1.1607000000000001</v>
      </c>
      <c r="G736"/>
    </row>
    <row r="737" spans="1:7" x14ac:dyDescent="0.25">
      <c r="A737" s="53" t="s">
        <v>484</v>
      </c>
      <c r="B737" s="53" t="s">
        <v>26</v>
      </c>
      <c r="C737" s="60" t="s">
        <v>479</v>
      </c>
      <c r="D737" s="53" t="s">
        <v>480</v>
      </c>
      <c r="E737" s="53" t="s">
        <v>1199</v>
      </c>
      <c r="F737" s="59">
        <f>VLOOKUP(E737,[1]!CodeIATA[#All],2,FALSE)</f>
        <v>0.88190000000000002</v>
      </c>
      <c r="G737"/>
    </row>
    <row r="738" spans="1:7" x14ac:dyDescent="0.25">
      <c r="A738" s="53" t="s">
        <v>487</v>
      </c>
      <c r="B738" s="53" t="s">
        <v>35</v>
      </c>
      <c r="C738" s="60" t="s">
        <v>485</v>
      </c>
      <c r="D738" s="53" t="s">
        <v>486</v>
      </c>
      <c r="E738" s="53" t="s">
        <v>1686</v>
      </c>
      <c r="F738" s="59">
        <f>VLOOKUP(E738,[1]!CodeIATA[#All],2,FALSE)</f>
        <v>0.8548</v>
      </c>
      <c r="G738"/>
    </row>
    <row r="739" spans="1:7" x14ac:dyDescent="0.25">
      <c r="A739" s="53" t="s">
        <v>488</v>
      </c>
      <c r="B739" s="53" t="s">
        <v>35</v>
      </c>
      <c r="C739" s="60" t="s">
        <v>485</v>
      </c>
      <c r="D739" s="53" t="s">
        <v>486</v>
      </c>
      <c r="E739" s="60" t="s">
        <v>1686</v>
      </c>
      <c r="F739" s="59">
        <f>VLOOKUP(E739,[1]!CodeIATA[#All],2,FALSE)</f>
        <v>0.8548</v>
      </c>
      <c r="G739"/>
    </row>
    <row r="740" spans="1:7" x14ac:dyDescent="0.25">
      <c r="A740" s="53" t="s">
        <v>491</v>
      </c>
      <c r="B740" s="53" t="s">
        <v>26</v>
      </c>
      <c r="C740" s="60" t="s">
        <v>489</v>
      </c>
      <c r="D740" s="53" t="s">
        <v>490</v>
      </c>
      <c r="E740" s="53" t="s">
        <v>1688</v>
      </c>
      <c r="F740" s="59">
        <f>VLOOKUP(E740,[1]!CodeIATA[#All],2,FALSE)</f>
        <v>0.98680000000000001</v>
      </c>
      <c r="G740"/>
    </row>
    <row r="741" spans="1:7" x14ac:dyDescent="0.25">
      <c r="A741" s="53" t="s">
        <v>492</v>
      </c>
      <c r="B741" s="53" t="s">
        <v>26</v>
      </c>
      <c r="C741" s="60" t="s">
        <v>489</v>
      </c>
      <c r="D741" s="53" t="s">
        <v>490</v>
      </c>
      <c r="E741" s="60" t="s">
        <v>1689</v>
      </c>
      <c r="F741" s="59">
        <f>VLOOKUP(E741,[1]!CodeIATA[#All],2,FALSE)</f>
        <v>1.4016999999999999</v>
      </c>
      <c r="G741"/>
    </row>
    <row r="742" spans="1:7" x14ac:dyDescent="0.25">
      <c r="A742" s="53" t="s">
        <v>1690</v>
      </c>
      <c r="B742" s="53" t="s">
        <v>26</v>
      </c>
      <c r="C742" s="60" t="s">
        <v>489</v>
      </c>
      <c r="D742" s="53" t="s">
        <v>490</v>
      </c>
      <c r="E742" s="60" t="s">
        <v>1689</v>
      </c>
      <c r="F742" s="59">
        <f>VLOOKUP(E742,[1]!CodeIATA[#All],2,FALSE)</f>
        <v>1.4016999999999999</v>
      </c>
      <c r="G742"/>
    </row>
    <row r="743" spans="1:7" x14ac:dyDescent="0.25">
      <c r="A743" s="53" t="s">
        <v>2275</v>
      </c>
      <c r="B743" s="53" t="s">
        <v>26</v>
      </c>
      <c r="C743" s="60" t="s">
        <v>489</v>
      </c>
      <c r="D743" s="53" t="s">
        <v>490</v>
      </c>
      <c r="E743" s="60" t="s">
        <v>909</v>
      </c>
      <c r="F743" s="59">
        <f>VLOOKUP(E743,[1]!CodeIATA[#All],2,FALSE)</f>
        <v>0.96179999999999999</v>
      </c>
      <c r="G743"/>
    </row>
    <row r="744" spans="1:7" x14ac:dyDescent="0.25">
      <c r="A744" s="51" t="s">
        <v>1691</v>
      </c>
      <c r="B744" s="53" t="s">
        <v>26</v>
      </c>
      <c r="C744" s="60" t="s">
        <v>489</v>
      </c>
      <c r="D744" s="53" t="s">
        <v>490</v>
      </c>
      <c r="E744" s="60" t="s">
        <v>1689</v>
      </c>
      <c r="F744" s="59">
        <f>VLOOKUP(E744,[1]!CodeIATA[#All],2,FALSE)</f>
        <v>1.4016999999999999</v>
      </c>
      <c r="G744"/>
    </row>
    <row r="745" spans="1:7" x14ac:dyDescent="0.25">
      <c r="A745" s="51" t="s">
        <v>1692</v>
      </c>
      <c r="B745" s="53" t="s">
        <v>26</v>
      </c>
      <c r="C745" s="60" t="s">
        <v>489</v>
      </c>
      <c r="D745" s="53" t="s">
        <v>490</v>
      </c>
      <c r="E745" s="60" t="s">
        <v>1693</v>
      </c>
      <c r="F745" s="59">
        <f>VLOOKUP(E745,[1]!CodeIATA[#All],2,FALSE)</f>
        <v>1.0831</v>
      </c>
      <c r="G745"/>
    </row>
    <row r="746" spans="1:7" x14ac:dyDescent="0.25">
      <c r="A746" s="51" t="s">
        <v>1694</v>
      </c>
      <c r="B746" s="53" t="s">
        <v>26</v>
      </c>
      <c r="C746" s="60" t="s">
        <v>489</v>
      </c>
      <c r="D746" s="53" t="s">
        <v>490</v>
      </c>
      <c r="E746" s="60" t="s">
        <v>1688</v>
      </c>
      <c r="F746" s="59">
        <f>VLOOKUP(E746,[1]!CodeIATA[#All],2,FALSE)</f>
        <v>0.98680000000000001</v>
      </c>
      <c r="G746"/>
    </row>
    <row r="747" spans="1:7" x14ac:dyDescent="0.25">
      <c r="A747" s="53" t="s">
        <v>495</v>
      </c>
      <c r="B747" s="53" t="s">
        <v>233</v>
      </c>
      <c r="C747" s="60" t="s">
        <v>493</v>
      </c>
      <c r="D747" s="53" t="s">
        <v>494</v>
      </c>
      <c r="E747" s="53" t="s">
        <v>1714</v>
      </c>
      <c r="F747" s="59">
        <f>VLOOKUP(E747,[1]!CodeIATA[#All],2,FALSE)</f>
        <v>1.6501999999999999</v>
      </c>
      <c r="G747"/>
    </row>
    <row r="748" spans="1:7" x14ac:dyDescent="0.25">
      <c r="A748" s="53" t="s">
        <v>2276</v>
      </c>
      <c r="B748" s="53" t="s">
        <v>233</v>
      </c>
      <c r="C748" s="60" t="s">
        <v>496</v>
      </c>
      <c r="D748" s="53" t="s">
        <v>497</v>
      </c>
      <c r="E748" s="53" t="s">
        <v>2277</v>
      </c>
      <c r="F748" s="59">
        <f>VLOOKUP(E748,[1]!CodeIATA[#All],2,FALSE)</f>
        <v>1.3805000000000001</v>
      </c>
      <c r="G748"/>
    </row>
    <row r="749" spans="1:7" x14ac:dyDescent="0.25">
      <c r="A749" s="53" t="s">
        <v>2278</v>
      </c>
      <c r="B749" s="53" t="s">
        <v>233</v>
      </c>
      <c r="C749" s="60" t="s">
        <v>496</v>
      </c>
      <c r="D749" s="53" t="s">
        <v>497</v>
      </c>
      <c r="E749" s="53" t="s">
        <v>2067</v>
      </c>
      <c r="F749" s="59">
        <f>VLOOKUP(E749,[1]!CodeIATA[#All],2,FALSE)</f>
        <v>1.5483</v>
      </c>
      <c r="G749"/>
    </row>
    <row r="750" spans="1:7" x14ac:dyDescent="0.25">
      <c r="A750" s="51" t="s">
        <v>1697</v>
      </c>
      <c r="B750" s="53" t="s">
        <v>233</v>
      </c>
      <c r="C750" s="60" t="s">
        <v>496</v>
      </c>
      <c r="D750" s="53" t="s">
        <v>497</v>
      </c>
      <c r="E750" s="69" t="s">
        <v>1698</v>
      </c>
      <c r="F750" s="59">
        <f>VLOOKUP(E750,[1]!CodeIATA[#All],2,FALSE)</f>
        <v>1.6792</v>
      </c>
      <c r="G750"/>
    </row>
    <row r="751" spans="1:7" x14ac:dyDescent="0.25">
      <c r="A751" s="53" t="s">
        <v>498</v>
      </c>
      <c r="B751" s="53" t="s">
        <v>233</v>
      </c>
      <c r="C751" s="60" t="s">
        <v>496</v>
      </c>
      <c r="D751" s="53" t="s">
        <v>497</v>
      </c>
      <c r="E751" s="69" t="s">
        <v>1699</v>
      </c>
      <c r="F751" s="59">
        <f>VLOOKUP(E751,[1]!CodeIATA[#All],2,FALSE)</f>
        <v>1.2119</v>
      </c>
      <c r="G751"/>
    </row>
    <row r="752" spans="1:7" x14ac:dyDescent="0.25">
      <c r="A752" s="53" t="s">
        <v>499</v>
      </c>
      <c r="B752" s="53" t="s">
        <v>233</v>
      </c>
      <c r="C752" s="60" t="s">
        <v>496</v>
      </c>
      <c r="D752" s="53" t="s">
        <v>497</v>
      </c>
      <c r="E752" s="69" t="s">
        <v>1700</v>
      </c>
      <c r="F752" s="59">
        <f>VLOOKUP(E752,[1]!CodeIATA[#All],2,FALSE)</f>
        <v>0.95960000000000001</v>
      </c>
      <c r="G752"/>
    </row>
    <row r="753" spans="1:7" x14ac:dyDescent="0.25">
      <c r="A753" s="53" t="s">
        <v>1701</v>
      </c>
      <c r="B753" s="53" t="s">
        <v>233</v>
      </c>
      <c r="C753" s="60" t="s">
        <v>496</v>
      </c>
      <c r="D753" s="53" t="s">
        <v>497</v>
      </c>
      <c r="E753" s="53" t="s">
        <v>1702</v>
      </c>
      <c r="F753" s="59">
        <f>VLOOKUP(E753,[1]!CodeIATA[#All],2,FALSE)</f>
        <v>1.2774000000000001</v>
      </c>
      <c r="G753"/>
    </row>
    <row r="754" spans="1:7" x14ac:dyDescent="0.25">
      <c r="A754" s="53" t="s">
        <v>2279</v>
      </c>
      <c r="B754" s="53" t="s">
        <v>233</v>
      </c>
      <c r="C754" s="60" t="s">
        <v>496</v>
      </c>
      <c r="D754" s="53" t="s">
        <v>497</v>
      </c>
      <c r="E754" s="69" t="s">
        <v>2280</v>
      </c>
      <c r="F754" s="59">
        <f>VLOOKUP(E754,[1]!CodeIATA[#All],2,FALSE)</f>
        <v>1.3396999999999999</v>
      </c>
      <c r="G754"/>
    </row>
    <row r="755" spans="1:7" x14ac:dyDescent="0.25">
      <c r="A755" s="53" t="s">
        <v>500</v>
      </c>
      <c r="B755" s="53" t="s">
        <v>233</v>
      </c>
      <c r="C755" s="60" t="s">
        <v>496</v>
      </c>
      <c r="D755" s="53" t="s">
        <v>497</v>
      </c>
      <c r="E755" s="53" t="s">
        <v>1703</v>
      </c>
      <c r="F755" s="59">
        <f>VLOOKUP(E755,[1]!CodeIATA[#All],2,FALSE)</f>
        <v>1.2582</v>
      </c>
      <c r="G755"/>
    </row>
    <row r="756" spans="1:7" x14ac:dyDescent="0.25">
      <c r="A756" s="53" t="s">
        <v>1704</v>
      </c>
      <c r="B756" s="53" t="s">
        <v>233</v>
      </c>
      <c r="C756" s="60" t="s">
        <v>496</v>
      </c>
      <c r="D756" s="53" t="s">
        <v>497</v>
      </c>
      <c r="E756" s="53" t="s">
        <v>1705</v>
      </c>
      <c r="F756" s="59">
        <f>VLOOKUP(E756,[1]!CodeIATA[#All],2,FALSE)</f>
        <v>1.3894</v>
      </c>
      <c r="G756"/>
    </row>
    <row r="757" spans="1:7" x14ac:dyDescent="0.25">
      <c r="A757" s="53" t="s">
        <v>501</v>
      </c>
      <c r="B757" s="53" t="s">
        <v>233</v>
      </c>
      <c r="C757" s="60" t="s">
        <v>496</v>
      </c>
      <c r="D757" s="53" t="s">
        <v>497</v>
      </c>
      <c r="E757" s="53" t="s">
        <v>1706</v>
      </c>
      <c r="F757" s="59">
        <f>VLOOKUP(E757,[1]!CodeIATA[#All],2,FALSE)</f>
        <v>1.157</v>
      </c>
      <c r="G757"/>
    </row>
    <row r="758" spans="1:7" x14ac:dyDescent="0.25">
      <c r="A758" s="53" t="s">
        <v>502</v>
      </c>
      <c r="B758" s="53" t="s">
        <v>233</v>
      </c>
      <c r="C758" s="60" t="s">
        <v>496</v>
      </c>
      <c r="D758" s="53" t="s">
        <v>497</v>
      </c>
      <c r="E758" s="69" t="s">
        <v>1707</v>
      </c>
      <c r="F758" s="59">
        <f>VLOOKUP(E758,[1]!CodeIATA[#All],2,FALSE)</f>
        <v>1.0178</v>
      </c>
      <c r="G758"/>
    </row>
    <row r="759" spans="1:7" x14ac:dyDescent="0.25">
      <c r="A759" s="53" t="s">
        <v>1708</v>
      </c>
      <c r="B759" s="53" t="s">
        <v>233</v>
      </c>
      <c r="C759" s="60" t="s">
        <v>496</v>
      </c>
      <c r="D759" s="53" t="s">
        <v>497</v>
      </c>
      <c r="E759" s="69" t="s">
        <v>1705</v>
      </c>
      <c r="F759" s="59">
        <f>VLOOKUP(E759,[1]!CodeIATA[#All],2,FALSE)</f>
        <v>1.3894</v>
      </c>
      <c r="G759"/>
    </row>
    <row r="760" spans="1:7" x14ac:dyDescent="0.25">
      <c r="A760" s="53" t="s">
        <v>1709</v>
      </c>
      <c r="B760" s="53" t="s">
        <v>233</v>
      </c>
      <c r="C760" s="60" t="s">
        <v>496</v>
      </c>
      <c r="D760" s="53" t="s">
        <v>497</v>
      </c>
      <c r="E760" s="69" t="s">
        <v>1705</v>
      </c>
      <c r="F760" s="59">
        <f>VLOOKUP(E760,[1]!CodeIATA[#All],2,FALSE)</f>
        <v>1.3894</v>
      </c>
      <c r="G760"/>
    </row>
    <row r="761" spans="1:7" x14ac:dyDescent="0.25">
      <c r="A761" s="51" t="s">
        <v>1710</v>
      </c>
      <c r="B761" s="53" t="s">
        <v>233</v>
      </c>
      <c r="C761" s="60" t="s">
        <v>496</v>
      </c>
      <c r="D761" s="53" t="s">
        <v>497</v>
      </c>
      <c r="E761" s="69" t="s">
        <v>1698</v>
      </c>
      <c r="F761" s="59">
        <f>VLOOKUP(E761,[1]!CodeIATA[#All],2,FALSE)</f>
        <v>1.6792</v>
      </c>
      <c r="G761"/>
    </row>
    <row r="762" spans="1:7" x14ac:dyDescent="0.25">
      <c r="A762" s="53" t="s">
        <v>503</v>
      </c>
      <c r="B762" s="53" t="s">
        <v>233</v>
      </c>
      <c r="C762" s="60" t="s">
        <v>496</v>
      </c>
      <c r="D762" s="53" t="s">
        <v>497</v>
      </c>
      <c r="E762" s="53" t="s">
        <v>1702</v>
      </c>
      <c r="F762" s="59">
        <f>VLOOKUP(E762,[1]!CodeIATA[#All],2,FALSE)</f>
        <v>1.2774000000000001</v>
      </c>
      <c r="G762"/>
    </row>
    <row r="763" spans="1:7" x14ac:dyDescent="0.25">
      <c r="A763" s="53" t="s">
        <v>1711</v>
      </c>
      <c r="B763" s="53" t="s">
        <v>233</v>
      </c>
      <c r="C763" s="60" t="s">
        <v>496</v>
      </c>
      <c r="D763" s="53" t="s">
        <v>497</v>
      </c>
      <c r="E763" s="53" t="s">
        <v>1712</v>
      </c>
      <c r="F763" s="59">
        <f>VLOOKUP(E763,[1]!CodeIATA[#All],2,FALSE)</f>
        <v>1.4376</v>
      </c>
      <c r="G763"/>
    </row>
    <row r="764" spans="1:7" x14ac:dyDescent="0.25">
      <c r="A764" s="53" t="s">
        <v>504</v>
      </c>
      <c r="B764" s="53" t="s">
        <v>233</v>
      </c>
      <c r="C764" s="60" t="s">
        <v>496</v>
      </c>
      <c r="D764" s="53" t="s">
        <v>497</v>
      </c>
      <c r="E764" s="69" t="s">
        <v>1700</v>
      </c>
      <c r="F764" s="59">
        <f>VLOOKUP(E764,[1]!CodeIATA[#All],2,FALSE)</f>
        <v>0.95960000000000001</v>
      </c>
      <c r="G764"/>
    </row>
    <row r="765" spans="1:7" x14ac:dyDescent="0.25">
      <c r="A765" s="53" t="s">
        <v>505</v>
      </c>
      <c r="B765" s="53" t="s">
        <v>233</v>
      </c>
      <c r="C765" s="60" t="s">
        <v>496</v>
      </c>
      <c r="D765" s="53" t="s">
        <v>497</v>
      </c>
      <c r="E765" s="69" t="s">
        <v>1713</v>
      </c>
      <c r="F765" s="59">
        <f>VLOOKUP(E765,[1]!CodeIATA[#All],2,FALSE)</f>
        <v>1.0586</v>
      </c>
      <c r="G765"/>
    </row>
    <row r="766" spans="1:7" x14ac:dyDescent="0.25">
      <c r="A766" s="53" t="s">
        <v>2281</v>
      </c>
      <c r="B766" s="53" t="s">
        <v>233</v>
      </c>
      <c r="C766" s="60" t="s">
        <v>496</v>
      </c>
      <c r="D766" s="53" t="s">
        <v>497</v>
      </c>
      <c r="E766" s="53" t="s">
        <v>2282</v>
      </c>
      <c r="F766" s="59">
        <f>VLOOKUP(E766,[1]!CodeIATA[#All],2,FALSE)</f>
        <v>1.3217000000000001</v>
      </c>
      <c r="G766"/>
    </row>
    <row r="767" spans="1:7" x14ac:dyDescent="0.25">
      <c r="A767" s="53" t="s">
        <v>508</v>
      </c>
      <c r="B767" s="53" t="s">
        <v>26</v>
      </c>
      <c r="C767" s="60" t="s">
        <v>506</v>
      </c>
      <c r="D767" s="53" t="s">
        <v>507</v>
      </c>
      <c r="E767" s="53" t="s">
        <v>1716</v>
      </c>
      <c r="F767" s="59">
        <f>VLOOKUP(E767,[1]!CodeIATA[#All],2,FALSE)</f>
        <v>0.78949999999999998</v>
      </c>
      <c r="G767"/>
    </row>
    <row r="768" spans="1:7" x14ac:dyDescent="0.25">
      <c r="A768" s="53" t="s">
        <v>1717</v>
      </c>
      <c r="B768" s="53" t="s">
        <v>26</v>
      </c>
      <c r="C768" s="60" t="s">
        <v>506</v>
      </c>
      <c r="D768" s="53" t="s">
        <v>507</v>
      </c>
      <c r="E768" s="53" t="s">
        <v>1718</v>
      </c>
      <c r="F768" s="59">
        <f>VLOOKUP(E768,[1]!CodeIATA[#All],2,FALSE)</f>
        <v>0.93440000000000001</v>
      </c>
      <c r="G768"/>
    </row>
    <row r="769" spans="1:7" x14ac:dyDescent="0.25">
      <c r="A769" s="53" t="s">
        <v>509</v>
      </c>
      <c r="B769" s="53" t="s">
        <v>26</v>
      </c>
      <c r="C769" s="60" t="s">
        <v>506</v>
      </c>
      <c r="D769" s="53" t="s">
        <v>507</v>
      </c>
      <c r="E769" s="69" t="s">
        <v>1719</v>
      </c>
      <c r="F769" s="59">
        <f>VLOOKUP(E769,[1]!CodeIATA[#All],2,FALSE)</f>
        <v>0.89319999999999999</v>
      </c>
      <c r="G769"/>
    </row>
    <row r="770" spans="1:7" x14ac:dyDescent="0.25">
      <c r="A770" s="51" t="s">
        <v>1720</v>
      </c>
      <c r="B770" s="53" t="s">
        <v>26</v>
      </c>
      <c r="C770" s="60" t="s">
        <v>506</v>
      </c>
      <c r="D770" s="53" t="s">
        <v>507</v>
      </c>
      <c r="E770" s="53" t="s">
        <v>1721</v>
      </c>
      <c r="F770" s="59">
        <f>VLOOKUP(E770,[1]!CodeIATA[#All],2,FALSE)</f>
        <v>0.90680000000000005</v>
      </c>
      <c r="G770"/>
    </row>
    <row r="771" spans="1:7" x14ac:dyDescent="0.25">
      <c r="A771" s="53" t="s">
        <v>2283</v>
      </c>
      <c r="B771" s="53" t="s">
        <v>26</v>
      </c>
      <c r="C771" s="60" t="s">
        <v>506</v>
      </c>
      <c r="D771" s="53" t="s">
        <v>507</v>
      </c>
      <c r="E771" s="60" t="s">
        <v>1719</v>
      </c>
      <c r="F771" s="59">
        <f>VLOOKUP(E771,[1]!CodeIATA[#All],2,FALSE)</f>
        <v>0.89319999999999999</v>
      </c>
      <c r="G771"/>
    </row>
    <row r="772" spans="1:7" x14ac:dyDescent="0.25">
      <c r="A772" s="53" t="s">
        <v>510</v>
      </c>
      <c r="B772" s="53" t="s">
        <v>26</v>
      </c>
      <c r="C772" s="60" t="s">
        <v>506</v>
      </c>
      <c r="D772" s="53" t="s">
        <v>507</v>
      </c>
      <c r="E772" s="60" t="s">
        <v>1722</v>
      </c>
      <c r="F772" s="59">
        <f>VLOOKUP(E772,[1]!CodeIATA[#All],2,FALSE)</f>
        <v>0.96840000000000004</v>
      </c>
      <c r="G772"/>
    </row>
    <row r="773" spans="1:7" x14ac:dyDescent="0.25">
      <c r="A773" s="53" t="s">
        <v>511</v>
      </c>
      <c r="B773" s="53" t="s">
        <v>26</v>
      </c>
      <c r="C773" s="60" t="s">
        <v>506</v>
      </c>
      <c r="D773" s="53" t="s">
        <v>507</v>
      </c>
      <c r="E773" s="60" t="s">
        <v>1721</v>
      </c>
      <c r="F773" s="59">
        <f>VLOOKUP(E773,[1]!CodeIATA[#All],2,FALSE)</f>
        <v>0.90680000000000005</v>
      </c>
      <c r="G773"/>
    </row>
    <row r="774" spans="1:7" x14ac:dyDescent="0.25">
      <c r="A774" s="53" t="s">
        <v>512</v>
      </c>
      <c r="B774" s="53" t="s">
        <v>26</v>
      </c>
      <c r="C774" s="60" t="s">
        <v>506</v>
      </c>
      <c r="D774" s="53" t="s">
        <v>507</v>
      </c>
      <c r="E774" s="53" t="s">
        <v>1721</v>
      </c>
      <c r="F774" s="59">
        <f>VLOOKUP(E774,[1]!CodeIATA[#All],2,FALSE)</f>
        <v>0.90680000000000005</v>
      </c>
      <c r="G774"/>
    </row>
    <row r="775" spans="1:7" x14ac:dyDescent="0.25">
      <c r="A775" s="53" t="s">
        <v>513</v>
      </c>
      <c r="B775" s="53" t="s">
        <v>26</v>
      </c>
      <c r="C775" s="60" t="s">
        <v>506</v>
      </c>
      <c r="D775" s="53" t="s">
        <v>507</v>
      </c>
      <c r="E775" s="53" t="s">
        <v>1722</v>
      </c>
      <c r="F775" s="59">
        <f>VLOOKUP(E775,[1]!CodeIATA[#All],2,FALSE)</f>
        <v>0.96840000000000004</v>
      </c>
      <c r="G775"/>
    </row>
    <row r="776" spans="1:7" x14ac:dyDescent="0.25">
      <c r="A776" s="53" t="s">
        <v>516</v>
      </c>
      <c r="B776" s="53" t="s">
        <v>30</v>
      </c>
      <c r="C776" s="60" t="s">
        <v>514</v>
      </c>
      <c r="D776" s="53" t="s">
        <v>515</v>
      </c>
      <c r="E776" s="60" t="s">
        <v>1715</v>
      </c>
      <c r="F776" s="59">
        <f>VLOOKUP(E776,[1]!CodeIATA[#All],2,FALSE)</f>
        <v>1.2639</v>
      </c>
      <c r="G776"/>
    </row>
    <row r="777" spans="1:7" x14ac:dyDescent="0.25">
      <c r="A777" s="53" t="s">
        <v>2284</v>
      </c>
      <c r="B777" s="53" t="s">
        <v>30</v>
      </c>
      <c r="C777" s="53" t="s">
        <v>2285</v>
      </c>
      <c r="D777" s="53" t="s">
        <v>2286</v>
      </c>
      <c r="E777" s="53" t="s">
        <v>2287</v>
      </c>
      <c r="F777" s="59">
        <f>VLOOKUP(E777,[1]!CodeIATA[#All],2,FALSE)</f>
        <v>1.0378000000000001</v>
      </c>
      <c r="G777"/>
    </row>
    <row r="778" spans="1:7" x14ac:dyDescent="0.25">
      <c r="A778" s="53" t="s">
        <v>2288</v>
      </c>
      <c r="B778" s="53" t="s">
        <v>30</v>
      </c>
      <c r="C778" s="53" t="s">
        <v>2285</v>
      </c>
      <c r="D778" s="53" t="s">
        <v>2286</v>
      </c>
      <c r="E778" s="53" t="s">
        <v>2289</v>
      </c>
      <c r="F778" s="59">
        <f>VLOOKUP(E778,[1]!CodeIATA[#All],2,FALSE)</f>
        <v>1.0236000000000001</v>
      </c>
      <c r="G778"/>
    </row>
    <row r="779" spans="1:7" x14ac:dyDescent="0.25">
      <c r="A779" s="53" t="s">
        <v>519</v>
      </c>
      <c r="B779" s="53" t="s">
        <v>26</v>
      </c>
      <c r="C779" s="60" t="s">
        <v>517</v>
      </c>
      <c r="D779" s="53" t="s">
        <v>518</v>
      </c>
      <c r="E779" s="60" t="s">
        <v>1723</v>
      </c>
      <c r="F779" s="59">
        <f>VLOOKUP(E779,[1]!CodeIATA[#All],2,FALSE)</f>
        <v>0.53110000000000002</v>
      </c>
      <c r="G779"/>
    </row>
    <row r="780" spans="1:7" x14ac:dyDescent="0.25">
      <c r="A780" s="53" t="s">
        <v>522</v>
      </c>
      <c r="B780" s="53" t="s">
        <v>30</v>
      </c>
      <c r="C780" s="60" t="s">
        <v>520</v>
      </c>
      <c r="D780" s="53" t="s">
        <v>521</v>
      </c>
      <c r="E780" s="60" t="s">
        <v>1724</v>
      </c>
      <c r="F780" s="59">
        <f>VLOOKUP(E780,[1]!CodeIATA[#All],2,FALSE)</f>
        <v>1.0568</v>
      </c>
      <c r="G780"/>
    </row>
    <row r="781" spans="1:7" x14ac:dyDescent="0.25">
      <c r="A781" s="53" t="s">
        <v>1725</v>
      </c>
      <c r="B781" s="53" t="s">
        <v>30</v>
      </c>
      <c r="C781" s="60" t="s">
        <v>520</v>
      </c>
      <c r="D781" s="53" t="s">
        <v>521</v>
      </c>
      <c r="E781" s="53" t="s">
        <v>1724</v>
      </c>
      <c r="F781" s="59">
        <f>VLOOKUP(E781,[1]!CodeIATA[#All],2,FALSE)</f>
        <v>1.0568</v>
      </c>
      <c r="G781"/>
    </row>
    <row r="782" spans="1:7" x14ac:dyDescent="0.25">
      <c r="A782" s="53" t="s">
        <v>2290</v>
      </c>
      <c r="B782" s="53" t="s">
        <v>30</v>
      </c>
      <c r="C782" s="60" t="s">
        <v>520</v>
      </c>
      <c r="D782" s="53" t="s">
        <v>521</v>
      </c>
      <c r="E782" s="53" t="s">
        <v>1724</v>
      </c>
      <c r="F782" s="59">
        <f>VLOOKUP(E782,[1]!CodeIATA[#All],2,FALSE)</f>
        <v>1.0568</v>
      </c>
      <c r="G782"/>
    </row>
    <row r="783" spans="1:7" x14ac:dyDescent="0.25">
      <c r="A783" s="53" t="s">
        <v>523</v>
      </c>
      <c r="B783" s="53" t="s">
        <v>30</v>
      </c>
      <c r="C783" s="60" t="s">
        <v>520</v>
      </c>
      <c r="D783" s="53" t="s">
        <v>521</v>
      </c>
      <c r="E783" s="60" t="s">
        <v>1724</v>
      </c>
      <c r="F783" s="59">
        <f>VLOOKUP(E783,[1]!CodeIATA[#All],2,FALSE)</f>
        <v>1.0568</v>
      </c>
      <c r="G783"/>
    </row>
    <row r="784" spans="1:7" x14ac:dyDescent="0.25">
      <c r="A784" s="53" t="s">
        <v>524</v>
      </c>
      <c r="B784" s="53" t="s">
        <v>30</v>
      </c>
      <c r="C784" s="60" t="s">
        <v>520</v>
      </c>
      <c r="D784" s="53" t="s">
        <v>521</v>
      </c>
      <c r="E784" s="60" t="s">
        <v>1724</v>
      </c>
      <c r="F784" s="59">
        <f>VLOOKUP(E784,[1]!CodeIATA[#All],2,FALSE)</f>
        <v>1.0568</v>
      </c>
      <c r="G784"/>
    </row>
    <row r="785" spans="1:7" x14ac:dyDescent="0.25">
      <c r="A785" s="53" t="s">
        <v>525</v>
      </c>
      <c r="B785" s="53" t="s">
        <v>30</v>
      </c>
      <c r="C785" s="60" t="s">
        <v>520</v>
      </c>
      <c r="D785" s="53" t="s">
        <v>521</v>
      </c>
      <c r="E785" s="53" t="s">
        <v>1724</v>
      </c>
      <c r="F785" s="59">
        <f>VLOOKUP(E785,[1]!CodeIATA[#All],2,FALSE)</f>
        <v>1.0568</v>
      </c>
      <c r="G785"/>
    </row>
    <row r="786" spans="1:7" x14ac:dyDescent="0.25">
      <c r="A786" s="53" t="s">
        <v>528</v>
      </c>
      <c r="B786" s="53" t="s">
        <v>26</v>
      </c>
      <c r="C786" s="60" t="s">
        <v>526</v>
      </c>
      <c r="D786" s="53" t="s">
        <v>527</v>
      </c>
      <c r="E786" s="60" t="s">
        <v>1726</v>
      </c>
      <c r="F786" s="59">
        <f>VLOOKUP(E786,[1]!CodeIATA[#All],2,FALSE)</f>
        <v>1.0563</v>
      </c>
      <c r="G786"/>
    </row>
    <row r="787" spans="1:7" x14ac:dyDescent="0.25">
      <c r="A787" s="53" t="s">
        <v>529</v>
      </c>
      <c r="B787" s="53" t="s">
        <v>26</v>
      </c>
      <c r="C787" s="60" t="s">
        <v>526</v>
      </c>
      <c r="D787" s="53" t="s">
        <v>527</v>
      </c>
      <c r="E787" s="60" t="s">
        <v>1727</v>
      </c>
      <c r="F787" s="59">
        <f>VLOOKUP(E787,[1]!CodeIATA[#All],2,FALSE)</f>
        <v>1.0421</v>
      </c>
      <c r="G787"/>
    </row>
    <row r="788" spans="1:7" x14ac:dyDescent="0.25">
      <c r="A788" s="53" t="s">
        <v>1728</v>
      </c>
      <c r="B788" s="53" t="s">
        <v>26</v>
      </c>
      <c r="C788" s="73" t="s">
        <v>526</v>
      </c>
      <c r="D788" s="53" t="s">
        <v>527</v>
      </c>
      <c r="E788" s="53" t="s">
        <v>1729</v>
      </c>
      <c r="F788" s="59">
        <f>VLOOKUP(E788,[1]!CodeIATA[#All],2,FALSE)</f>
        <v>0.85119999999999996</v>
      </c>
      <c r="G788"/>
    </row>
    <row r="789" spans="1:7" x14ac:dyDescent="0.25">
      <c r="A789" s="53" t="s">
        <v>2291</v>
      </c>
      <c r="B789" s="53" t="s">
        <v>26</v>
      </c>
      <c r="C789" s="60" t="s">
        <v>526</v>
      </c>
      <c r="D789" s="53" t="s">
        <v>527</v>
      </c>
      <c r="E789" s="60" t="s">
        <v>1730</v>
      </c>
      <c r="F789" s="59">
        <f>VLOOKUP(E789,[1]!CodeIATA[#All],2,FALSE)</f>
        <v>1.1301000000000001</v>
      </c>
      <c r="G789"/>
    </row>
    <row r="790" spans="1:7" x14ac:dyDescent="0.25">
      <c r="A790" s="53" t="s">
        <v>530</v>
      </c>
      <c r="B790" s="53" t="s">
        <v>26</v>
      </c>
      <c r="C790" s="60" t="s">
        <v>526</v>
      </c>
      <c r="D790" s="53" t="s">
        <v>527</v>
      </c>
      <c r="E790" s="60" t="s">
        <v>1730</v>
      </c>
      <c r="F790" s="59">
        <f>VLOOKUP(E790,[1]!CodeIATA[#All],2,FALSE)</f>
        <v>1.1301000000000001</v>
      </c>
      <c r="G790"/>
    </row>
    <row r="791" spans="1:7" x14ac:dyDescent="0.25">
      <c r="A791" s="53" t="s">
        <v>531</v>
      </c>
      <c r="B791" s="53" t="s">
        <v>26</v>
      </c>
      <c r="C791" s="60" t="s">
        <v>526</v>
      </c>
      <c r="D791" s="53" t="s">
        <v>527</v>
      </c>
      <c r="E791" s="60" t="s">
        <v>1731</v>
      </c>
      <c r="F791" s="59">
        <f>VLOOKUP(E791,[1]!CodeIATA[#All],2,FALSE)</f>
        <v>0.95330000000000004</v>
      </c>
      <c r="G791"/>
    </row>
    <row r="792" spans="1:7" x14ac:dyDescent="0.25">
      <c r="A792" s="53" t="s">
        <v>532</v>
      </c>
      <c r="B792" s="53" t="s">
        <v>26</v>
      </c>
      <c r="C792" s="60" t="s">
        <v>526</v>
      </c>
      <c r="D792" s="53" t="s">
        <v>527</v>
      </c>
      <c r="E792" s="60" t="s">
        <v>1731</v>
      </c>
      <c r="F792" s="59">
        <f>VLOOKUP(E792,[1]!CodeIATA[#All],2,FALSE)</f>
        <v>0.95330000000000004</v>
      </c>
      <c r="G792"/>
    </row>
    <row r="793" spans="1:7" x14ac:dyDescent="0.25">
      <c r="A793" s="53" t="s">
        <v>533</v>
      </c>
      <c r="B793" s="53" t="s">
        <v>26</v>
      </c>
      <c r="C793" s="60" t="s">
        <v>526</v>
      </c>
      <c r="D793" s="53" t="s">
        <v>527</v>
      </c>
      <c r="E793" s="60" t="s">
        <v>1732</v>
      </c>
      <c r="F793" s="59">
        <f>VLOOKUP(E793,[1]!CodeIATA[#All],2,FALSE)</f>
        <v>1.1518999999999999</v>
      </c>
      <c r="G793"/>
    </row>
    <row r="794" spans="1:7" x14ac:dyDescent="0.25">
      <c r="A794" s="53" t="s">
        <v>534</v>
      </c>
      <c r="B794" s="53" t="s">
        <v>26</v>
      </c>
      <c r="C794" s="60" t="s">
        <v>526</v>
      </c>
      <c r="D794" s="53" t="s">
        <v>527</v>
      </c>
      <c r="E794" s="60" t="s">
        <v>1730</v>
      </c>
      <c r="F794" s="59">
        <f>VLOOKUP(E794,[1]!CodeIATA[#All],2,FALSE)</f>
        <v>1.1301000000000001</v>
      </c>
      <c r="G794"/>
    </row>
    <row r="795" spans="1:7" x14ac:dyDescent="0.25">
      <c r="A795" s="53" t="s">
        <v>535</v>
      </c>
      <c r="B795" s="53" t="s">
        <v>26</v>
      </c>
      <c r="C795" s="60" t="s">
        <v>526</v>
      </c>
      <c r="D795" s="53" t="s">
        <v>527</v>
      </c>
      <c r="E795" s="53" t="s">
        <v>1733</v>
      </c>
      <c r="F795" s="59">
        <f>VLOOKUP(E795,[1]!CodeIATA[#All],2,FALSE)</f>
        <v>1.1069</v>
      </c>
      <c r="G795"/>
    </row>
    <row r="796" spans="1:7" x14ac:dyDescent="0.25">
      <c r="A796" s="53" t="s">
        <v>536</v>
      </c>
      <c r="B796" s="53" t="s">
        <v>26</v>
      </c>
      <c r="C796" s="60" t="s">
        <v>526</v>
      </c>
      <c r="D796" s="53" t="s">
        <v>527</v>
      </c>
      <c r="E796" s="53" t="s">
        <v>1734</v>
      </c>
      <c r="F796" s="59">
        <f>VLOOKUP(E796,[1]!CodeIATA[#All],2,FALSE)</f>
        <v>1.0924</v>
      </c>
      <c r="G796"/>
    </row>
    <row r="797" spans="1:7" x14ac:dyDescent="0.25">
      <c r="A797" s="53" t="s">
        <v>537</v>
      </c>
      <c r="B797" s="53" t="s">
        <v>26</v>
      </c>
      <c r="C797" s="60" t="s">
        <v>526</v>
      </c>
      <c r="D797" s="53" t="s">
        <v>527</v>
      </c>
      <c r="E797" s="60" t="s">
        <v>1735</v>
      </c>
      <c r="F797" s="59">
        <f>VLOOKUP(E797,[1]!CodeIATA[#All],2,FALSE)</f>
        <v>1.0279</v>
      </c>
      <c r="G797"/>
    </row>
    <row r="798" spans="1:7" x14ac:dyDescent="0.25">
      <c r="A798" s="53" t="s">
        <v>538</v>
      </c>
      <c r="B798" s="53" t="s">
        <v>26</v>
      </c>
      <c r="C798" s="60" t="s">
        <v>526</v>
      </c>
      <c r="D798" s="53" t="s">
        <v>527</v>
      </c>
      <c r="E798" s="60" t="s">
        <v>1733</v>
      </c>
      <c r="F798" s="59">
        <f>VLOOKUP(E798,[1]!CodeIATA[#All],2,FALSE)</f>
        <v>1.1069</v>
      </c>
      <c r="G798"/>
    </row>
    <row r="799" spans="1:7" x14ac:dyDescent="0.25">
      <c r="A799" s="53" t="s">
        <v>1736</v>
      </c>
      <c r="B799" s="53" t="s">
        <v>26</v>
      </c>
      <c r="C799" s="60" t="s">
        <v>526</v>
      </c>
      <c r="D799" s="53" t="s">
        <v>527</v>
      </c>
      <c r="E799" s="60" t="s">
        <v>1737</v>
      </c>
      <c r="F799" s="59">
        <f>VLOOKUP(E799,[1]!CodeIATA[#All],2,FALSE)</f>
        <v>0.99129999999999996</v>
      </c>
      <c r="G799"/>
    </row>
    <row r="800" spans="1:7" x14ac:dyDescent="0.25">
      <c r="A800" s="53" t="s">
        <v>1738</v>
      </c>
      <c r="B800" s="53" t="s">
        <v>26</v>
      </c>
      <c r="C800" s="60" t="s">
        <v>526</v>
      </c>
      <c r="D800" s="53" t="s">
        <v>527</v>
      </c>
      <c r="E800" s="60" t="s">
        <v>1737</v>
      </c>
      <c r="F800" s="59">
        <f>VLOOKUP(E800,[1]!CodeIATA[#All],2,FALSE)</f>
        <v>0.99129999999999996</v>
      </c>
      <c r="G800"/>
    </row>
    <row r="801" spans="1:7" x14ac:dyDescent="0.25">
      <c r="A801" s="53" t="s">
        <v>1739</v>
      </c>
      <c r="B801" s="53" t="s">
        <v>26</v>
      </c>
      <c r="C801" s="60" t="s">
        <v>526</v>
      </c>
      <c r="D801" s="53" t="s">
        <v>527</v>
      </c>
      <c r="E801" s="53" t="s">
        <v>1732</v>
      </c>
      <c r="F801" s="59">
        <f>VLOOKUP(E801,[1]!CodeIATA[#All],2,FALSE)</f>
        <v>1.1518999999999999</v>
      </c>
      <c r="G801"/>
    </row>
    <row r="802" spans="1:7" x14ac:dyDescent="0.25">
      <c r="A802" s="53" t="s">
        <v>539</v>
      </c>
      <c r="B802" s="53" t="s">
        <v>26</v>
      </c>
      <c r="C802" s="60" t="s">
        <v>526</v>
      </c>
      <c r="D802" s="53" t="s">
        <v>527</v>
      </c>
      <c r="E802" s="60" t="s">
        <v>1740</v>
      </c>
      <c r="F802" s="59">
        <f>VLOOKUP(E802,[1]!CodeIATA[#All],2,FALSE)</f>
        <v>1.1054999999999999</v>
      </c>
      <c r="G802"/>
    </row>
    <row r="803" spans="1:7" x14ac:dyDescent="0.25">
      <c r="A803" s="53" t="s">
        <v>1741</v>
      </c>
      <c r="B803" s="53" t="s">
        <v>26</v>
      </c>
      <c r="C803" s="60" t="s">
        <v>526</v>
      </c>
      <c r="D803" s="53" t="s">
        <v>527</v>
      </c>
      <c r="E803" s="53" t="s">
        <v>1731</v>
      </c>
      <c r="F803" s="59">
        <f>VLOOKUP(E803,[1]!CodeIATA[#All],2,FALSE)</f>
        <v>0.95330000000000004</v>
      </c>
      <c r="G803"/>
    </row>
    <row r="804" spans="1:7" x14ac:dyDescent="0.25">
      <c r="A804" s="53" t="s">
        <v>1742</v>
      </c>
      <c r="B804" s="53" t="s">
        <v>26</v>
      </c>
      <c r="C804" s="60" t="s">
        <v>526</v>
      </c>
      <c r="D804" s="53" t="s">
        <v>527</v>
      </c>
      <c r="E804" s="60" t="s">
        <v>1731</v>
      </c>
      <c r="F804" s="59">
        <f>VLOOKUP(E804,[1]!CodeIATA[#All],2,FALSE)</f>
        <v>0.95330000000000004</v>
      </c>
      <c r="G804"/>
    </row>
    <row r="805" spans="1:7" x14ac:dyDescent="0.25">
      <c r="A805" s="53" t="s">
        <v>540</v>
      </c>
      <c r="B805" s="53" t="s">
        <v>26</v>
      </c>
      <c r="C805" s="60" t="s">
        <v>526</v>
      </c>
      <c r="D805" s="53" t="s">
        <v>527</v>
      </c>
      <c r="E805" s="69" t="s">
        <v>1743</v>
      </c>
      <c r="F805" s="59">
        <f>VLOOKUP(E805,[1]!CodeIATA[#All],2,FALSE)</f>
        <v>0.97019999999999995</v>
      </c>
      <c r="G805"/>
    </row>
    <row r="806" spans="1:7" x14ac:dyDescent="0.25">
      <c r="A806" s="53" t="s">
        <v>541</v>
      </c>
      <c r="B806" s="53" t="s">
        <v>26</v>
      </c>
      <c r="C806" s="60" t="s">
        <v>526</v>
      </c>
      <c r="D806" s="53" t="s">
        <v>527</v>
      </c>
      <c r="E806" s="69" t="s">
        <v>1744</v>
      </c>
      <c r="F806" s="59">
        <f>VLOOKUP(E806,[1]!CodeIATA[#All],2,FALSE)</f>
        <v>0.97209999999999996</v>
      </c>
      <c r="G806"/>
    </row>
    <row r="807" spans="1:7" x14ac:dyDescent="0.25">
      <c r="A807" s="53" t="s">
        <v>1745</v>
      </c>
      <c r="B807" s="53" t="s">
        <v>26</v>
      </c>
      <c r="C807" s="60" t="s">
        <v>526</v>
      </c>
      <c r="D807" s="53" t="s">
        <v>527</v>
      </c>
      <c r="E807" s="69" t="s">
        <v>1744</v>
      </c>
      <c r="F807" s="59">
        <f>VLOOKUP(E807,[1]!CodeIATA[#All],2,FALSE)</f>
        <v>0.97209999999999996</v>
      </c>
      <c r="G807"/>
    </row>
    <row r="808" spans="1:7" x14ac:dyDescent="0.25">
      <c r="A808" s="51" t="s">
        <v>1746</v>
      </c>
      <c r="B808" s="53" t="s">
        <v>26</v>
      </c>
      <c r="C808" s="60" t="s">
        <v>526</v>
      </c>
      <c r="D808" s="53" t="s">
        <v>527</v>
      </c>
      <c r="E808" s="60" t="s">
        <v>1726</v>
      </c>
      <c r="F808" s="59">
        <f>VLOOKUP(E808,[1]!CodeIATA[#All],2,FALSE)</f>
        <v>1.0563</v>
      </c>
      <c r="G808"/>
    </row>
    <row r="809" spans="1:7" x14ac:dyDescent="0.25">
      <c r="A809" s="53" t="s">
        <v>2292</v>
      </c>
      <c r="B809" s="53" t="s">
        <v>26</v>
      </c>
      <c r="C809" s="60" t="s">
        <v>526</v>
      </c>
      <c r="D809" s="53" t="s">
        <v>527</v>
      </c>
      <c r="E809" s="53" t="s">
        <v>1730</v>
      </c>
      <c r="F809" s="59">
        <f>VLOOKUP(E809,[1]!CodeIATA[#All],2,FALSE)</f>
        <v>1.1301000000000001</v>
      </c>
      <c r="G809"/>
    </row>
    <row r="810" spans="1:7" x14ac:dyDescent="0.25">
      <c r="A810" s="53" t="s">
        <v>542</v>
      </c>
      <c r="B810" s="53" t="s">
        <v>26</v>
      </c>
      <c r="C810" s="60" t="s">
        <v>526</v>
      </c>
      <c r="D810" s="53" t="s">
        <v>527</v>
      </c>
      <c r="E810" s="69" t="s">
        <v>1747</v>
      </c>
      <c r="F810" s="59">
        <f>VLOOKUP(E810,[1]!CodeIATA[#All],2,FALSE)</f>
        <v>0.89239999999999997</v>
      </c>
      <c r="G810"/>
    </row>
    <row r="811" spans="1:7" x14ac:dyDescent="0.25">
      <c r="A811" s="53" t="s">
        <v>1748</v>
      </c>
      <c r="B811" s="53" t="s">
        <v>26</v>
      </c>
      <c r="C811" s="60" t="s">
        <v>526</v>
      </c>
      <c r="D811" s="53" t="s">
        <v>527</v>
      </c>
      <c r="E811" s="69" t="s">
        <v>1735</v>
      </c>
      <c r="F811" s="59">
        <f>VLOOKUP(E811,[1]!CodeIATA[#All],2,FALSE)</f>
        <v>1.0279</v>
      </c>
      <c r="G811"/>
    </row>
    <row r="812" spans="1:7" x14ac:dyDescent="0.25">
      <c r="A812" t="s">
        <v>1749</v>
      </c>
      <c r="B812" s="53" t="s">
        <v>26</v>
      </c>
      <c r="C812" s="60" t="s">
        <v>526</v>
      </c>
      <c r="D812" s="53" t="s">
        <v>527</v>
      </c>
      <c r="E812" s="69" t="s">
        <v>1735</v>
      </c>
      <c r="F812" s="59">
        <f>VLOOKUP(E812,[1]!CodeIATA[#All],2,FALSE)</f>
        <v>1.0279</v>
      </c>
      <c r="G812"/>
    </row>
    <row r="813" spans="1:7" x14ac:dyDescent="0.25">
      <c r="A813" t="s">
        <v>543</v>
      </c>
      <c r="B813" s="53" t="s">
        <v>26</v>
      </c>
      <c r="C813" s="60" t="s">
        <v>526</v>
      </c>
      <c r="D813" s="53" t="s">
        <v>527</v>
      </c>
      <c r="E813" s="60" t="s">
        <v>1750</v>
      </c>
      <c r="F813" s="59">
        <f>VLOOKUP(E813,[1]!CodeIATA[#All],2,FALSE)</f>
        <v>0.88790000000000002</v>
      </c>
      <c r="G813"/>
    </row>
    <row r="814" spans="1:7" x14ac:dyDescent="0.25">
      <c r="A814" t="s">
        <v>1751</v>
      </c>
      <c r="B814" s="53" t="s">
        <v>26</v>
      </c>
      <c r="C814" s="60" t="s">
        <v>526</v>
      </c>
      <c r="D814" s="53" t="s">
        <v>527</v>
      </c>
      <c r="E814" s="60" t="s">
        <v>1752</v>
      </c>
      <c r="F814" s="59">
        <f>VLOOKUP(E814,[1]!CodeIATA[#All],2,FALSE)</f>
        <v>1.0918000000000001</v>
      </c>
      <c r="G814"/>
    </row>
    <row r="815" spans="1:7" x14ac:dyDescent="0.25">
      <c r="A815" t="s">
        <v>1753</v>
      </c>
      <c r="B815" s="53" t="s">
        <v>26</v>
      </c>
      <c r="C815" s="60" t="s">
        <v>526</v>
      </c>
      <c r="D815" s="53" t="s">
        <v>527</v>
      </c>
      <c r="E815" s="60" t="s">
        <v>1752</v>
      </c>
      <c r="F815" s="59">
        <f>VLOOKUP(E815,[1]!CodeIATA[#All],2,FALSE)</f>
        <v>1.0918000000000001</v>
      </c>
      <c r="G815"/>
    </row>
    <row r="816" spans="1:7" x14ac:dyDescent="0.25">
      <c r="A816" t="s">
        <v>1756</v>
      </c>
      <c r="B816" s="53" t="s">
        <v>26</v>
      </c>
      <c r="C816" s="60" t="s">
        <v>526</v>
      </c>
      <c r="D816" s="53" t="s">
        <v>527</v>
      </c>
      <c r="E816" s="53" t="s">
        <v>1755</v>
      </c>
      <c r="F816" s="59">
        <f>VLOOKUP(E816,[1]!CodeIATA[#All],2,FALSE)</f>
        <v>1.1972</v>
      </c>
      <c r="G816"/>
    </row>
    <row r="817" spans="1:7" x14ac:dyDescent="0.25">
      <c r="A817" t="s">
        <v>1754</v>
      </c>
      <c r="B817" s="53" t="s">
        <v>26</v>
      </c>
      <c r="C817" s="60" t="s">
        <v>526</v>
      </c>
      <c r="D817" s="53" t="s">
        <v>527</v>
      </c>
      <c r="E817" s="53" t="s">
        <v>1755</v>
      </c>
      <c r="F817" s="59">
        <f>VLOOKUP(E817,[1]!CodeIATA[#All],2,FALSE)</f>
        <v>1.1972</v>
      </c>
      <c r="G817"/>
    </row>
    <row r="818" spans="1:7" x14ac:dyDescent="0.25">
      <c r="A818" t="s">
        <v>2293</v>
      </c>
      <c r="B818" s="53" t="s">
        <v>26</v>
      </c>
      <c r="C818" s="60" t="s">
        <v>526</v>
      </c>
      <c r="D818" s="53" t="s">
        <v>527</v>
      </c>
      <c r="E818" s="53" t="s">
        <v>2294</v>
      </c>
      <c r="F818" s="59">
        <f>VLOOKUP(E818,[1]!CodeIATA[#All],2,FALSE)</f>
        <v>0.93359999999999999</v>
      </c>
      <c r="G818"/>
    </row>
    <row r="819" spans="1:7" x14ac:dyDescent="0.25">
      <c r="A819" t="s">
        <v>1757</v>
      </c>
      <c r="B819" s="53" t="s">
        <v>26</v>
      </c>
      <c r="C819" s="60" t="s">
        <v>526</v>
      </c>
      <c r="D819" s="53" t="s">
        <v>527</v>
      </c>
      <c r="E819" s="60" t="s">
        <v>1727</v>
      </c>
      <c r="F819" s="59">
        <f>VLOOKUP(E819,[1]!CodeIATA[#All],2,FALSE)</f>
        <v>1.0421</v>
      </c>
      <c r="G819"/>
    </row>
    <row r="820" spans="1:7" x14ac:dyDescent="0.25">
      <c r="A820" t="s">
        <v>1758</v>
      </c>
      <c r="B820" s="53" t="s">
        <v>26</v>
      </c>
      <c r="C820" s="60" t="s">
        <v>526</v>
      </c>
      <c r="D820" s="53" t="s">
        <v>527</v>
      </c>
      <c r="E820" s="60" t="s">
        <v>1727</v>
      </c>
      <c r="F820" s="59">
        <f>VLOOKUP(E820,[1]!CodeIATA[#All],2,FALSE)</f>
        <v>1.0421</v>
      </c>
      <c r="G820"/>
    </row>
    <row r="821" spans="1:7" x14ac:dyDescent="0.25">
      <c r="A821" s="53" t="s">
        <v>2295</v>
      </c>
      <c r="B821" s="53" t="s">
        <v>26</v>
      </c>
      <c r="C821" s="60" t="s">
        <v>526</v>
      </c>
      <c r="D821" s="53" t="s">
        <v>527</v>
      </c>
      <c r="E821" s="69" t="s">
        <v>1743</v>
      </c>
      <c r="F821" s="59">
        <f>VLOOKUP(E821,[1]!CodeIATA[#All],2,FALSE)</f>
        <v>0.97019999999999995</v>
      </c>
      <c r="G821"/>
    </row>
    <row r="822" spans="1:7" x14ac:dyDescent="0.25">
      <c r="A822" s="53" t="s">
        <v>544</v>
      </c>
      <c r="B822" s="53" t="s">
        <v>26</v>
      </c>
      <c r="C822" s="60" t="s">
        <v>526</v>
      </c>
      <c r="D822" s="53" t="s">
        <v>527</v>
      </c>
      <c r="E822" s="60" t="s">
        <v>1743</v>
      </c>
      <c r="F822" s="59">
        <f>VLOOKUP(E822,[1]!CodeIATA[#All],2,FALSE)</f>
        <v>0.97019999999999995</v>
      </c>
      <c r="G822"/>
    </row>
    <row r="823" spans="1:7" x14ac:dyDescent="0.25">
      <c r="A823" s="51" t="s">
        <v>1759</v>
      </c>
      <c r="B823" s="53" t="s">
        <v>26</v>
      </c>
      <c r="C823" s="60" t="s">
        <v>526</v>
      </c>
      <c r="D823" s="53" t="s">
        <v>527</v>
      </c>
      <c r="E823" s="60" t="s">
        <v>1760</v>
      </c>
      <c r="F823" s="59">
        <f>VLOOKUP(E823,[1]!CodeIATA[#All],2,FALSE)</f>
        <v>1.0508999999999999</v>
      </c>
      <c r="G823"/>
    </row>
    <row r="824" spans="1:7" x14ac:dyDescent="0.25">
      <c r="A824" s="53" t="s">
        <v>545</v>
      </c>
      <c r="B824" s="53" t="s">
        <v>26</v>
      </c>
      <c r="C824" s="60" t="s">
        <v>526</v>
      </c>
      <c r="D824" s="53" t="s">
        <v>527</v>
      </c>
      <c r="E824" s="53" t="s">
        <v>1761</v>
      </c>
      <c r="F824" s="59">
        <f>VLOOKUP(E824,[1]!CodeIATA[#All],2,FALSE)</f>
        <v>1.0764</v>
      </c>
      <c r="G824"/>
    </row>
    <row r="825" spans="1:7" x14ac:dyDescent="0.25">
      <c r="A825" s="51" t="s">
        <v>1762</v>
      </c>
      <c r="B825" s="53" t="s">
        <v>26</v>
      </c>
      <c r="C825" s="60" t="s">
        <v>526</v>
      </c>
      <c r="D825" s="53" t="s">
        <v>527</v>
      </c>
      <c r="E825" s="60" t="s">
        <v>1737</v>
      </c>
      <c r="F825" s="59">
        <f>VLOOKUP(E825,[1]!CodeIATA[#All],2,FALSE)</f>
        <v>0.99129999999999996</v>
      </c>
      <c r="G825"/>
    </row>
    <row r="826" spans="1:7" x14ac:dyDescent="0.25">
      <c r="A826" s="51" t="s">
        <v>1763</v>
      </c>
      <c r="B826" s="53" t="s">
        <v>26</v>
      </c>
      <c r="C826" s="60" t="s">
        <v>526</v>
      </c>
      <c r="D826" s="53" t="s">
        <v>527</v>
      </c>
      <c r="E826" s="60" t="s">
        <v>1750</v>
      </c>
      <c r="F826" s="59">
        <f>VLOOKUP(E826,[1]!CodeIATA[#All],2,FALSE)</f>
        <v>0.88790000000000002</v>
      </c>
      <c r="G826"/>
    </row>
    <row r="827" spans="1:7" x14ac:dyDescent="0.25">
      <c r="A827" s="53" t="s">
        <v>546</v>
      </c>
      <c r="B827" s="53" t="s">
        <v>26</v>
      </c>
      <c r="C827" s="60" t="s">
        <v>526</v>
      </c>
      <c r="D827" s="53" t="s">
        <v>527</v>
      </c>
      <c r="E827" s="60" t="s">
        <v>1743</v>
      </c>
      <c r="F827" s="59">
        <f>VLOOKUP(E827,[1]!CodeIATA[#All],2,FALSE)</f>
        <v>0.97019999999999995</v>
      </c>
      <c r="G827"/>
    </row>
    <row r="828" spans="1:7" x14ac:dyDescent="0.25">
      <c r="A828" s="53" t="s">
        <v>2296</v>
      </c>
      <c r="B828" s="53" t="s">
        <v>26</v>
      </c>
      <c r="C828" s="60" t="s">
        <v>526</v>
      </c>
      <c r="D828" s="53" t="s">
        <v>527</v>
      </c>
      <c r="E828" s="60" t="s">
        <v>1735</v>
      </c>
      <c r="F828" s="59">
        <f>VLOOKUP(E828,[1]!CodeIATA[#All],2,FALSE)</f>
        <v>1.0279</v>
      </c>
      <c r="G828"/>
    </row>
    <row r="829" spans="1:7" x14ac:dyDescent="0.25">
      <c r="A829" s="51" t="s">
        <v>1764</v>
      </c>
      <c r="B829" s="53" t="s">
        <v>26</v>
      </c>
      <c r="C829" s="60" t="s">
        <v>526</v>
      </c>
      <c r="D829" s="53" t="s">
        <v>527</v>
      </c>
      <c r="E829" s="60" t="s">
        <v>1737</v>
      </c>
      <c r="F829" s="59">
        <f>VLOOKUP(E829,[1]!CodeIATA[#All],2,FALSE)</f>
        <v>0.99129999999999996</v>
      </c>
      <c r="G829"/>
    </row>
    <row r="830" spans="1:7" x14ac:dyDescent="0.25">
      <c r="A830" s="53" t="s">
        <v>1765</v>
      </c>
      <c r="B830" s="53" t="s">
        <v>26</v>
      </c>
      <c r="C830" s="60" t="s">
        <v>526</v>
      </c>
      <c r="D830" s="53" t="s">
        <v>527</v>
      </c>
      <c r="E830" s="69" t="s">
        <v>1766</v>
      </c>
      <c r="F830" s="59">
        <f>VLOOKUP(E830,[1]!CodeIATA[#All],2,FALSE)</f>
        <v>0.92230000000000001</v>
      </c>
      <c r="G830"/>
    </row>
    <row r="831" spans="1:7" x14ac:dyDescent="0.25">
      <c r="A831" s="53" t="s">
        <v>547</v>
      </c>
      <c r="B831" s="53" t="s">
        <v>26</v>
      </c>
      <c r="C831" s="60" t="s">
        <v>526</v>
      </c>
      <c r="D831" s="53" t="s">
        <v>527</v>
      </c>
      <c r="E831" s="53" t="s">
        <v>1740</v>
      </c>
      <c r="F831" s="59">
        <f>VLOOKUP(E831,[1]!CodeIATA[#All],2,FALSE)</f>
        <v>1.1054999999999999</v>
      </c>
      <c r="G831"/>
    </row>
    <row r="832" spans="1:7" x14ac:dyDescent="0.25">
      <c r="A832" t="s">
        <v>1767</v>
      </c>
      <c r="B832" s="53" t="s">
        <v>26</v>
      </c>
      <c r="C832" s="60" t="s">
        <v>526</v>
      </c>
      <c r="D832" s="53" t="s">
        <v>527</v>
      </c>
      <c r="E832" s="60" t="s">
        <v>1732</v>
      </c>
      <c r="F832" s="59">
        <f>VLOOKUP(E832,[1]!CodeIATA[#All],2,FALSE)</f>
        <v>1.1518999999999999</v>
      </c>
      <c r="G832"/>
    </row>
    <row r="833" spans="1:7" x14ac:dyDescent="0.25">
      <c r="A833" s="53" t="s">
        <v>548</v>
      </c>
      <c r="B833" s="53" t="s">
        <v>26</v>
      </c>
      <c r="C833" s="60" t="s">
        <v>526</v>
      </c>
      <c r="D833" s="53" t="s">
        <v>527</v>
      </c>
      <c r="E833" s="60" t="s">
        <v>1732</v>
      </c>
      <c r="F833" s="59">
        <f>VLOOKUP(E833,[1]!CodeIATA[#All],2,FALSE)</f>
        <v>1.1518999999999999</v>
      </c>
      <c r="G833"/>
    </row>
    <row r="834" spans="1:7" x14ac:dyDescent="0.25">
      <c r="A834" s="53" t="s">
        <v>2297</v>
      </c>
      <c r="B834" s="53" t="s">
        <v>26</v>
      </c>
      <c r="C834" s="60" t="s">
        <v>526</v>
      </c>
      <c r="D834" s="53" t="s">
        <v>527</v>
      </c>
      <c r="E834" s="53" t="s">
        <v>2298</v>
      </c>
      <c r="F834" s="59">
        <f>VLOOKUP(E834,[1]!CodeIATA[#All],2,FALSE)</f>
        <v>0.8891</v>
      </c>
      <c r="G834"/>
    </row>
    <row r="835" spans="1:7" x14ac:dyDescent="0.25">
      <c r="A835" s="53" t="s">
        <v>549</v>
      </c>
      <c r="B835" s="53" t="s">
        <v>26</v>
      </c>
      <c r="C835" s="60" t="s">
        <v>526</v>
      </c>
      <c r="D835" s="53" t="s">
        <v>527</v>
      </c>
      <c r="E835" s="60" t="s">
        <v>1766</v>
      </c>
      <c r="F835" s="59">
        <f>VLOOKUP(E835,[1]!CodeIATA[#All],2,FALSE)</f>
        <v>0.92230000000000001</v>
      </c>
      <c r="G835"/>
    </row>
    <row r="836" spans="1:7" x14ac:dyDescent="0.25">
      <c r="A836" s="51" t="s">
        <v>1768</v>
      </c>
      <c r="B836" s="53" t="s">
        <v>26</v>
      </c>
      <c r="C836" s="60" t="s">
        <v>526</v>
      </c>
      <c r="D836" s="53" t="s">
        <v>527</v>
      </c>
      <c r="E836" s="60" t="s">
        <v>1743</v>
      </c>
      <c r="F836" s="59">
        <f>VLOOKUP(E836,[1]!CodeIATA[#All],2,FALSE)</f>
        <v>0.97019999999999995</v>
      </c>
      <c r="G836"/>
    </row>
    <row r="837" spans="1:7" x14ac:dyDescent="0.25">
      <c r="A837" s="53" t="s">
        <v>550</v>
      </c>
      <c r="B837" s="53" t="s">
        <v>26</v>
      </c>
      <c r="C837" s="60" t="s">
        <v>526</v>
      </c>
      <c r="D837" s="53" t="s">
        <v>527</v>
      </c>
      <c r="E837" s="60" t="s">
        <v>1750</v>
      </c>
      <c r="F837" s="59">
        <f>VLOOKUP(E837,[1]!CodeIATA[#All],2,FALSE)</f>
        <v>0.88790000000000002</v>
      </c>
      <c r="G837"/>
    </row>
    <row r="838" spans="1:7" x14ac:dyDescent="0.25">
      <c r="A838" s="53" t="s">
        <v>1769</v>
      </c>
      <c r="B838" s="53" t="s">
        <v>26</v>
      </c>
      <c r="C838" s="60" t="s">
        <v>526</v>
      </c>
      <c r="D838" s="53" t="s">
        <v>527</v>
      </c>
      <c r="E838" s="53" t="s">
        <v>1732</v>
      </c>
      <c r="F838" s="59">
        <f>VLOOKUP(E838,[1]!CodeIATA[#All],2,FALSE)</f>
        <v>1.1518999999999999</v>
      </c>
      <c r="G838"/>
    </row>
    <row r="839" spans="1:7" x14ac:dyDescent="0.25">
      <c r="A839" s="53" t="s">
        <v>1770</v>
      </c>
      <c r="B839" s="53" t="s">
        <v>26</v>
      </c>
      <c r="C839" s="60" t="s">
        <v>526</v>
      </c>
      <c r="D839" s="53" t="s">
        <v>527</v>
      </c>
      <c r="E839" s="60" t="s">
        <v>1732</v>
      </c>
      <c r="F839" s="59">
        <f>VLOOKUP(E839,[1]!CodeIATA[#All],2,FALSE)</f>
        <v>1.1518999999999999</v>
      </c>
      <c r="G839"/>
    </row>
    <row r="840" spans="1:7" x14ac:dyDescent="0.25">
      <c r="A840" s="53" t="s">
        <v>551</v>
      </c>
      <c r="B840" s="53" t="s">
        <v>26</v>
      </c>
      <c r="C840" s="60" t="s">
        <v>526</v>
      </c>
      <c r="D840" s="53" t="s">
        <v>527</v>
      </c>
      <c r="E840" s="60" t="s">
        <v>1735</v>
      </c>
      <c r="F840" s="59">
        <f>VLOOKUP(E840,[1]!CodeIATA[#All],2,FALSE)</f>
        <v>1.0279</v>
      </c>
      <c r="G840"/>
    </row>
    <row r="841" spans="1:7" x14ac:dyDescent="0.25">
      <c r="A841" s="53" t="s">
        <v>554</v>
      </c>
      <c r="B841" s="53" t="s">
        <v>35</v>
      </c>
      <c r="C841" s="60" t="s">
        <v>552</v>
      </c>
      <c r="D841" s="53" t="s">
        <v>553</v>
      </c>
      <c r="E841" s="69" t="s">
        <v>1771</v>
      </c>
      <c r="F841" s="59">
        <f>VLOOKUP(E841,[1]!CodeIATA[#All],2,FALSE)</f>
        <v>0.54900000000000004</v>
      </c>
      <c r="G841"/>
    </row>
    <row r="842" spans="1:7" x14ac:dyDescent="0.25">
      <c r="A842" s="53" t="s">
        <v>557</v>
      </c>
      <c r="B842" s="53" t="s">
        <v>30</v>
      </c>
      <c r="C842" s="60" t="s">
        <v>555</v>
      </c>
      <c r="D842" s="53" t="s">
        <v>556</v>
      </c>
      <c r="E842" s="60" t="s">
        <v>1788</v>
      </c>
      <c r="F842" s="59">
        <f>VLOOKUP(E842,[1]!CodeIATA[#All],2,FALSE)</f>
        <v>1.1909000000000001</v>
      </c>
      <c r="G842"/>
    </row>
    <row r="843" spans="1:7" x14ac:dyDescent="0.25">
      <c r="A843" s="53" t="s">
        <v>1772</v>
      </c>
      <c r="B843" s="53" t="s">
        <v>233</v>
      </c>
      <c r="C843" s="60" t="s">
        <v>558</v>
      </c>
      <c r="D843" s="53" t="s">
        <v>559</v>
      </c>
      <c r="E843" s="53" t="s">
        <v>1773</v>
      </c>
      <c r="F843" s="59">
        <f>VLOOKUP(E843,[1]!CodeIATA[#All],2,FALSE)</f>
        <v>1.1557999999999999</v>
      </c>
      <c r="G843"/>
    </row>
    <row r="844" spans="1:7" x14ac:dyDescent="0.25">
      <c r="A844" s="53" t="s">
        <v>560</v>
      </c>
      <c r="B844" s="53" t="s">
        <v>233</v>
      </c>
      <c r="C844" s="60" t="s">
        <v>558</v>
      </c>
      <c r="D844" s="53" t="s">
        <v>559</v>
      </c>
      <c r="E844" s="60" t="s">
        <v>1774</v>
      </c>
      <c r="F844" s="59">
        <f>VLOOKUP(E844,[1]!CodeIATA[#All],2,FALSE)</f>
        <v>1.2466999999999999</v>
      </c>
      <c r="G844"/>
    </row>
    <row r="845" spans="1:7" x14ac:dyDescent="0.25">
      <c r="A845" s="51" t="s">
        <v>1775</v>
      </c>
      <c r="B845" s="53" t="s">
        <v>233</v>
      </c>
      <c r="C845" s="60" t="s">
        <v>558</v>
      </c>
      <c r="D845" s="53" t="s">
        <v>559</v>
      </c>
      <c r="E845" s="53" t="s">
        <v>1776</v>
      </c>
      <c r="F845" s="59">
        <f>VLOOKUP(E845,[1]!CodeIATA[#All],2,FALSE)</f>
        <v>1.3228</v>
      </c>
      <c r="G845"/>
    </row>
    <row r="846" spans="1:7" x14ac:dyDescent="0.25">
      <c r="A846" s="53" t="s">
        <v>561</v>
      </c>
      <c r="B846" s="53" t="s">
        <v>233</v>
      </c>
      <c r="C846" s="60" t="s">
        <v>558</v>
      </c>
      <c r="D846" s="53" t="s">
        <v>559</v>
      </c>
      <c r="E846" s="53" t="s">
        <v>1773</v>
      </c>
      <c r="F846" s="59">
        <f>VLOOKUP(E846,[1]!CodeIATA[#All],2,FALSE)</f>
        <v>1.1557999999999999</v>
      </c>
      <c r="G846"/>
    </row>
    <row r="847" spans="1:7" x14ac:dyDescent="0.25">
      <c r="A847" s="53" t="s">
        <v>562</v>
      </c>
      <c r="B847" s="53" t="s">
        <v>233</v>
      </c>
      <c r="C847" s="60" t="s">
        <v>558</v>
      </c>
      <c r="D847" s="53" t="s">
        <v>559</v>
      </c>
      <c r="E847" s="53" t="s">
        <v>1773</v>
      </c>
      <c r="F847" s="59">
        <f>VLOOKUP(E847,[1]!CodeIATA[#All],2,FALSE)</f>
        <v>1.1557999999999999</v>
      </c>
      <c r="G847"/>
    </row>
    <row r="848" spans="1:7" x14ac:dyDescent="0.25">
      <c r="A848" s="53" t="s">
        <v>1777</v>
      </c>
      <c r="B848" s="53" t="s">
        <v>233</v>
      </c>
      <c r="C848" s="60" t="s">
        <v>558</v>
      </c>
      <c r="D848" s="53" t="s">
        <v>559</v>
      </c>
      <c r="E848" s="53" t="s">
        <v>1778</v>
      </c>
      <c r="F848" s="59">
        <f>VLOOKUP(E848,[1]!CodeIATA[#All],2,FALSE)</f>
        <v>1.1839</v>
      </c>
      <c r="G848"/>
    </row>
    <row r="849" spans="1:7" x14ac:dyDescent="0.25">
      <c r="A849" s="53" t="s">
        <v>563</v>
      </c>
      <c r="B849" s="53" t="s">
        <v>233</v>
      </c>
      <c r="C849" s="60" t="s">
        <v>558</v>
      </c>
      <c r="D849" s="53" t="s">
        <v>559</v>
      </c>
      <c r="E849" s="53" t="s">
        <v>1779</v>
      </c>
      <c r="F849" s="59">
        <f>VLOOKUP(E849,[1]!CodeIATA[#All],2,FALSE)</f>
        <v>1.1653</v>
      </c>
      <c r="G849"/>
    </row>
    <row r="850" spans="1:7" x14ac:dyDescent="0.25">
      <c r="A850" s="53" t="s">
        <v>564</v>
      </c>
      <c r="B850" s="53" t="s">
        <v>233</v>
      </c>
      <c r="C850" s="60" t="s">
        <v>558</v>
      </c>
      <c r="D850" s="53" t="s">
        <v>559</v>
      </c>
      <c r="E850" s="53" t="s">
        <v>1779</v>
      </c>
      <c r="F850" s="59">
        <f>VLOOKUP(E850,[1]!CodeIATA[#All],2,FALSE)</f>
        <v>1.1653</v>
      </c>
      <c r="G850"/>
    </row>
    <row r="851" spans="1:7" x14ac:dyDescent="0.25">
      <c r="A851" s="53" t="s">
        <v>565</v>
      </c>
      <c r="B851" s="53" t="s">
        <v>233</v>
      </c>
      <c r="C851" s="60" t="s">
        <v>558</v>
      </c>
      <c r="D851" s="53" t="s">
        <v>559</v>
      </c>
      <c r="E851" s="53" t="s">
        <v>1780</v>
      </c>
      <c r="F851" s="59">
        <f>VLOOKUP(E851,[1]!CodeIATA[#All],2,FALSE)</f>
        <v>1.5302000000000002</v>
      </c>
      <c r="G851"/>
    </row>
    <row r="852" spans="1:7" x14ac:dyDescent="0.25">
      <c r="A852" s="53" t="s">
        <v>566</v>
      </c>
      <c r="B852" s="53" t="s">
        <v>233</v>
      </c>
      <c r="C852" s="60" t="s">
        <v>558</v>
      </c>
      <c r="D852" s="53" t="s">
        <v>559</v>
      </c>
      <c r="E852" s="53" t="s">
        <v>1773</v>
      </c>
      <c r="F852" s="59">
        <f>VLOOKUP(E852,[1]!CodeIATA[#All],2,FALSE)</f>
        <v>1.1557999999999999</v>
      </c>
      <c r="G852"/>
    </row>
    <row r="853" spans="1:7" x14ac:dyDescent="0.25">
      <c r="A853" s="53" t="s">
        <v>567</v>
      </c>
      <c r="B853" s="53" t="s">
        <v>233</v>
      </c>
      <c r="C853" s="60" t="s">
        <v>558</v>
      </c>
      <c r="D853" s="53" t="s">
        <v>559</v>
      </c>
      <c r="E853" s="53" t="s">
        <v>1779</v>
      </c>
      <c r="F853" s="59">
        <f>VLOOKUP(E853,[1]!CodeIATA[#All],2,FALSE)</f>
        <v>1.1653</v>
      </c>
      <c r="G853"/>
    </row>
    <row r="854" spans="1:7" x14ac:dyDescent="0.25">
      <c r="A854" s="53" t="s">
        <v>568</v>
      </c>
      <c r="B854" s="53" t="s">
        <v>233</v>
      </c>
      <c r="C854" s="60" t="s">
        <v>558</v>
      </c>
      <c r="D854" s="53" t="s">
        <v>559</v>
      </c>
      <c r="E854" s="53" t="s">
        <v>476</v>
      </c>
      <c r="F854" s="59">
        <f>VLOOKUP(E854,[1]!CodeIATA[#All],2,FALSE)</f>
        <v>1.0566</v>
      </c>
      <c r="G854"/>
    </row>
    <row r="855" spans="1:7" x14ac:dyDescent="0.25">
      <c r="A855" s="53" t="s">
        <v>2299</v>
      </c>
      <c r="B855" s="53" t="s">
        <v>233</v>
      </c>
      <c r="C855" s="60" t="s">
        <v>558</v>
      </c>
      <c r="D855" s="53" t="s">
        <v>559</v>
      </c>
      <c r="E855" s="53" t="s">
        <v>2300</v>
      </c>
      <c r="F855" s="59">
        <f>VLOOKUP(E855,[1]!CodeIATA[#All],2,FALSE)</f>
        <v>1.5129999999999999</v>
      </c>
      <c r="G855"/>
    </row>
    <row r="856" spans="1:7" x14ac:dyDescent="0.25">
      <c r="A856" s="53" t="s">
        <v>1781</v>
      </c>
      <c r="B856" s="53" t="s">
        <v>233</v>
      </c>
      <c r="C856" s="60" t="s">
        <v>558</v>
      </c>
      <c r="D856" s="53" t="s">
        <v>559</v>
      </c>
      <c r="E856" s="60" t="s">
        <v>1782</v>
      </c>
      <c r="F856" s="59">
        <f>VLOOKUP(E856,[1]!CodeIATA[#All],2,FALSE)</f>
        <v>1.0882000000000001</v>
      </c>
      <c r="G856"/>
    </row>
    <row r="857" spans="1:7" x14ac:dyDescent="0.25">
      <c r="A857" s="53" t="s">
        <v>569</v>
      </c>
      <c r="B857" s="53" t="s">
        <v>233</v>
      </c>
      <c r="C857" s="60" t="s">
        <v>558</v>
      </c>
      <c r="D857" s="53" t="s">
        <v>559</v>
      </c>
      <c r="E857" s="69" t="s">
        <v>1779</v>
      </c>
      <c r="F857" s="59">
        <f>VLOOKUP(E857,[1]!CodeIATA[#All],2,FALSE)</f>
        <v>1.1653</v>
      </c>
      <c r="G857"/>
    </row>
    <row r="858" spans="1:7" x14ac:dyDescent="0.25">
      <c r="A858" s="53" t="s">
        <v>1783</v>
      </c>
      <c r="B858" s="53" t="s">
        <v>233</v>
      </c>
      <c r="C858" s="60" t="s">
        <v>558</v>
      </c>
      <c r="D858" s="53" t="s">
        <v>559</v>
      </c>
      <c r="E858" s="60" t="s">
        <v>1779</v>
      </c>
      <c r="F858" s="59">
        <f>VLOOKUP(E858,[1]!CodeIATA[#All],2,FALSE)</f>
        <v>1.1653</v>
      </c>
      <c r="G858"/>
    </row>
    <row r="859" spans="1:7" x14ac:dyDescent="0.25">
      <c r="A859" s="53" t="s">
        <v>570</v>
      </c>
      <c r="B859" s="53" t="s">
        <v>233</v>
      </c>
      <c r="C859" s="60" t="s">
        <v>558</v>
      </c>
      <c r="D859" s="53" t="s">
        <v>559</v>
      </c>
      <c r="E859" s="53" t="s">
        <v>1784</v>
      </c>
      <c r="F859" s="59">
        <f>VLOOKUP(E859,[1]!CodeIATA[#All],2,FALSE)</f>
        <v>1.2370000000000001</v>
      </c>
      <c r="G859"/>
    </row>
    <row r="860" spans="1:7" x14ac:dyDescent="0.25">
      <c r="A860" s="53" t="s">
        <v>2301</v>
      </c>
      <c r="B860" s="53" t="s">
        <v>233</v>
      </c>
      <c r="C860" s="60" t="s">
        <v>558</v>
      </c>
      <c r="D860" s="53" t="s">
        <v>559</v>
      </c>
      <c r="E860" s="53" t="s">
        <v>1776</v>
      </c>
      <c r="F860" s="59">
        <f>VLOOKUP(E860,[1]!CodeIATA[#All],2,FALSE)</f>
        <v>1.3228</v>
      </c>
      <c r="G860"/>
    </row>
    <row r="861" spans="1:7" x14ac:dyDescent="0.25">
      <c r="A861" s="53" t="s">
        <v>571</v>
      </c>
      <c r="B861" s="53" t="s">
        <v>233</v>
      </c>
      <c r="C861" s="60" t="s">
        <v>558</v>
      </c>
      <c r="D861" s="53" t="s">
        <v>559</v>
      </c>
      <c r="E861" s="53" t="s">
        <v>1779</v>
      </c>
      <c r="F861" s="59">
        <f>VLOOKUP(E861,[1]!CodeIATA[#All],2,FALSE)</f>
        <v>1.1653</v>
      </c>
      <c r="G861"/>
    </row>
    <row r="862" spans="1:7" x14ac:dyDescent="0.25">
      <c r="A862" s="53" t="s">
        <v>572</v>
      </c>
      <c r="B862" s="53" t="s">
        <v>233</v>
      </c>
      <c r="C862" s="60" t="s">
        <v>558</v>
      </c>
      <c r="D862" s="53" t="s">
        <v>559</v>
      </c>
      <c r="E862" s="53" t="s">
        <v>476</v>
      </c>
      <c r="F862" s="59">
        <f>VLOOKUP(E862,[1]!CodeIATA[#All],2,FALSE)</f>
        <v>1.0566</v>
      </c>
      <c r="G862"/>
    </row>
    <row r="863" spans="1:7" x14ac:dyDescent="0.25">
      <c r="A863" s="53" t="s">
        <v>1785</v>
      </c>
      <c r="B863" s="53" t="s">
        <v>233</v>
      </c>
      <c r="C863" s="60" t="s">
        <v>558</v>
      </c>
      <c r="D863" s="53" t="s">
        <v>559</v>
      </c>
      <c r="E863" s="60" t="s">
        <v>1786</v>
      </c>
      <c r="F863" s="59">
        <f>VLOOKUP(E863,[1]!CodeIATA[#All],2,FALSE)</f>
        <v>1.1729000000000001</v>
      </c>
      <c r="G863"/>
    </row>
    <row r="864" spans="1:7" x14ac:dyDescent="0.25">
      <c r="A864" t="s">
        <v>573</v>
      </c>
      <c r="B864" s="53" t="s">
        <v>233</v>
      </c>
      <c r="C864" s="60" t="s">
        <v>558</v>
      </c>
      <c r="D864" s="53" t="s">
        <v>559</v>
      </c>
      <c r="E864" s="60" t="s">
        <v>476</v>
      </c>
      <c r="F864" s="59">
        <f>VLOOKUP(E864,[1]!CodeIATA[#All],2,FALSE)</f>
        <v>1.0566</v>
      </c>
      <c r="G864"/>
    </row>
    <row r="865" spans="1:7" x14ac:dyDescent="0.25">
      <c r="A865" s="53" t="s">
        <v>574</v>
      </c>
      <c r="B865" s="53" t="s">
        <v>233</v>
      </c>
      <c r="C865" s="60" t="s">
        <v>558</v>
      </c>
      <c r="D865" s="53" t="s">
        <v>559</v>
      </c>
      <c r="E865" s="53" t="s">
        <v>476</v>
      </c>
      <c r="F865" s="59">
        <f>VLOOKUP(E865,[1]!CodeIATA[#All],2,FALSE)</f>
        <v>1.0566</v>
      </c>
      <c r="G865"/>
    </row>
    <row r="866" spans="1:7" x14ac:dyDescent="0.25">
      <c r="A866" s="53" t="s">
        <v>1787</v>
      </c>
      <c r="B866" s="53" t="s">
        <v>233</v>
      </c>
      <c r="C866" s="60" t="s">
        <v>558</v>
      </c>
      <c r="D866" s="53" t="s">
        <v>559</v>
      </c>
      <c r="E866" s="60" t="s">
        <v>476</v>
      </c>
      <c r="F866" s="59">
        <f>VLOOKUP(E866,[1]!CodeIATA[#All],2,FALSE)</f>
        <v>1.0566</v>
      </c>
      <c r="G866"/>
    </row>
    <row r="867" spans="1:7" x14ac:dyDescent="0.25">
      <c r="A867" s="53" t="s">
        <v>2302</v>
      </c>
      <c r="B867" s="53" t="s">
        <v>233</v>
      </c>
      <c r="C867" s="53" t="s">
        <v>2303</v>
      </c>
      <c r="D867" s="53" t="s">
        <v>2304</v>
      </c>
      <c r="E867" s="53" t="s">
        <v>2305</v>
      </c>
      <c r="F867" s="59">
        <f>VLOOKUP(E867,[1]!CodeIATA[#All],2,FALSE)</f>
        <v>1.1259999999999999</v>
      </c>
      <c r="G867"/>
    </row>
    <row r="868" spans="1:7" x14ac:dyDescent="0.25">
      <c r="A868" s="53" t="s">
        <v>577</v>
      </c>
      <c r="B868" s="53" t="s">
        <v>77</v>
      </c>
      <c r="C868" s="60" t="s">
        <v>575</v>
      </c>
      <c r="D868" s="53" t="s">
        <v>576</v>
      </c>
      <c r="E868" s="53" t="s">
        <v>1789</v>
      </c>
      <c r="F868" s="59">
        <f>VLOOKUP(E868,[1]!CodeIATA[#All],2,FALSE)</f>
        <v>1.8353999999999999</v>
      </c>
      <c r="G868"/>
    </row>
    <row r="869" spans="1:7" x14ac:dyDescent="0.25">
      <c r="A869" s="53" t="s">
        <v>580</v>
      </c>
      <c r="B869" s="53" t="s">
        <v>233</v>
      </c>
      <c r="C869" s="60" t="s">
        <v>578</v>
      </c>
      <c r="D869" s="53" t="s">
        <v>579</v>
      </c>
      <c r="E869" s="53" t="s">
        <v>982</v>
      </c>
      <c r="F869" s="59">
        <f>VLOOKUP(E869,[1]!CodeIATA[#All],2,FALSE)</f>
        <v>1.524</v>
      </c>
      <c r="G869"/>
    </row>
    <row r="870" spans="1:7" x14ac:dyDescent="0.25">
      <c r="A870" s="53" t="s">
        <v>1179</v>
      </c>
      <c r="B870" s="53" t="s">
        <v>233</v>
      </c>
      <c r="C870" s="60" t="s">
        <v>581</v>
      </c>
      <c r="D870" s="53" t="s">
        <v>1178</v>
      </c>
      <c r="E870" s="53" t="s">
        <v>1180</v>
      </c>
      <c r="F870" s="59">
        <f>VLOOKUP(E870,[1]!CodeIATA[#All],2,FALSE)</f>
        <v>1.0125999999999999</v>
      </c>
      <c r="G870"/>
    </row>
    <row r="871" spans="1:7" x14ac:dyDescent="0.25">
      <c r="A871" s="53" t="s">
        <v>2306</v>
      </c>
      <c r="B871" s="53" t="s">
        <v>233</v>
      </c>
      <c r="C871" s="60" t="s">
        <v>581</v>
      </c>
      <c r="D871" s="53" t="s">
        <v>1178</v>
      </c>
      <c r="E871" s="60" t="s">
        <v>1187</v>
      </c>
      <c r="F871" s="59">
        <f>VLOOKUP(E871,[1]!CodeIATA[#All],2,FALSE)</f>
        <v>1.0708</v>
      </c>
      <c r="G871"/>
    </row>
    <row r="872" spans="1:7" x14ac:dyDescent="0.25">
      <c r="A872" s="53" t="s">
        <v>2307</v>
      </c>
      <c r="B872" s="53" t="s">
        <v>233</v>
      </c>
      <c r="C872" s="60" t="s">
        <v>581</v>
      </c>
      <c r="D872" s="53" t="s">
        <v>1178</v>
      </c>
      <c r="E872" s="53" t="s">
        <v>2308</v>
      </c>
      <c r="F872" s="59">
        <f>VLOOKUP(E872,[1]!CodeIATA[#All],2,FALSE)</f>
        <v>1.0296000000000001</v>
      </c>
      <c r="G872"/>
    </row>
    <row r="873" spans="1:7" x14ac:dyDescent="0.25">
      <c r="A873" s="62" t="s">
        <v>1181</v>
      </c>
      <c r="B873" s="53" t="s">
        <v>233</v>
      </c>
      <c r="C873" s="60" t="s">
        <v>581</v>
      </c>
      <c r="D873" s="53" t="s">
        <v>1178</v>
      </c>
      <c r="E873" s="53" t="s">
        <v>1182</v>
      </c>
      <c r="F873" s="59">
        <f>VLOOKUP(E873,[1]!CodeIATA[#All],2,FALSE)</f>
        <v>1.6687000000000001</v>
      </c>
      <c r="G873"/>
    </row>
    <row r="874" spans="1:7" x14ac:dyDescent="0.25">
      <c r="A874" s="53" t="s">
        <v>582</v>
      </c>
      <c r="B874" s="53" t="s">
        <v>233</v>
      </c>
      <c r="C874" s="60" t="s">
        <v>581</v>
      </c>
      <c r="D874" s="53" t="s">
        <v>1178</v>
      </c>
      <c r="E874" s="60" t="s">
        <v>1183</v>
      </c>
      <c r="F874" s="59">
        <f>VLOOKUP(E874,[1]!CodeIATA[#All],2,FALSE)</f>
        <v>1.2377</v>
      </c>
      <c r="G874"/>
    </row>
    <row r="875" spans="1:7" x14ac:dyDescent="0.25">
      <c r="A875" s="53" t="s">
        <v>1184</v>
      </c>
      <c r="B875" s="53" t="s">
        <v>233</v>
      </c>
      <c r="C875" s="60" t="s">
        <v>581</v>
      </c>
      <c r="D875" s="53" t="s">
        <v>1178</v>
      </c>
      <c r="E875" s="53" t="s">
        <v>1185</v>
      </c>
      <c r="F875" s="59">
        <f>VLOOKUP(E875,[1]!CodeIATA[#All],2,FALSE)</f>
        <v>1.1388</v>
      </c>
      <c r="G875"/>
    </row>
    <row r="876" spans="1:7" x14ac:dyDescent="0.25">
      <c r="A876" s="53" t="s">
        <v>583</v>
      </c>
      <c r="B876" s="53" t="s">
        <v>233</v>
      </c>
      <c r="C876" s="60" t="s">
        <v>581</v>
      </c>
      <c r="D876" s="53" t="s">
        <v>1178</v>
      </c>
      <c r="E876" s="60" t="s">
        <v>1186</v>
      </c>
      <c r="F876" s="59">
        <f>VLOOKUP(E876,[1]!CodeIATA[#All],2,FALSE)</f>
        <v>1.2598</v>
      </c>
      <c r="G876"/>
    </row>
    <row r="877" spans="1:7" x14ac:dyDescent="0.25">
      <c r="A877" s="53" t="s">
        <v>584</v>
      </c>
      <c r="B877" s="53" t="s">
        <v>233</v>
      </c>
      <c r="C877" s="60" t="s">
        <v>581</v>
      </c>
      <c r="D877" s="53" t="s">
        <v>1178</v>
      </c>
      <c r="E877" s="53" t="s">
        <v>1187</v>
      </c>
      <c r="F877" s="59">
        <f>VLOOKUP(E877,[1]!CodeIATA[#All],2,FALSE)</f>
        <v>1.0708</v>
      </c>
      <c r="G877"/>
    </row>
    <row r="878" spans="1:7" x14ac:dyDescent="0.25">
      <c r="A878" s="53" t="s">
        <v>2309</v>
      </c>
      <c r="B878" s="53" t="s">
        <v>233</v>
      </c>
      <c r="C878" s="60" t="s">
        <v>581</v>
      </c>
      <c r="D878" s="53" t="s">
        <v>1178</v>
      </c>
      <c r="E878" s="53" t="s">
        <v>1187</v>
      </c>
      <c r="F878" s="59">
        <f>VLOOKUP(E878,[1]!CodeIATA[#All],2,FALSE)</f>
        <v>1.0708</v>
      </c>
      <c r="G878"/>
    </row>
    <row r="879" spans="1:7" x14ac:dyDescent="0.25">
      <c r="A879" s="53" t="s">
        <v>2310</v>
      </c>
      <c r="B879" s="53" t="s">
        <v>233</v>
      </c>
      <c r="C879" s="60" t="s">
        <v>581</v>
      </c>
      <c r="D879" s="53" t="s">
        <v>1178</v>
      </c>
      <c r="E879" s="53" t="s">
        <v>2308</v>
      </c>
      <c r="F879" s="59">
        <f>VLOOKUP(E879,[1]!CodeIATA[#All],2,FALSE)</f>
        <v>1.0296000000000001</v>
      </c>
      <c r="G879"/>
    </row>
    <row r="880" spans="1:7" x14ac:dyDescent="0.25">
      <c r="A880" s="53" t="s">
        <v>587</v>
      </c>
      <c r="B880" s="53" t="s">
        <v>233</v>
      </c>
      <c r="C880" s="60" t="s">
        <v>585</v>
      </c>
      <c r="D880" s="53" t="s">
        <v>586</v>
      </c>
      <c r="E880" s="53" t="s">
        <v>1790</v>
      </c>
      <c r="F880" s="59">
        <f>VLOOKUP(E880,[1]!CodeIATA[#All],2,FALSE)</f>
        <v>1.5855999999999999</v>
      </c>
      <c r="G880"/>
    </row>
    <row r="881" spans="1:7" x14ac:dyDescent="0.25">
      <c r="A881" s="53" t="s">
        <v>588</v>
      </c>
      <c r="B881" s="53" t="s">
        <v>233</v>
      </c>
      <c r="C881" s="60" t="s">
        <v>585</v>
      </c>
      <c r="D881" s="53" t="s">
        <v>586</v>
      </c>
      <c r="E881" s="60" t="s">
        <v>1791</v>
      </c>
      <c r="F881" s="59">
        <f>VLOOKUP(E881,[1]!CodeIATA[#All],2,FALSE)</f>
        <v>1.9306999999999999</v>
      </c>
      <c r="G881"/>
    </row>
    <row r="882" spans="1:7" x14ac:dyDescent="0.25">
      <c r="A882" s="53" t="s">
        <v>591</v>
      </c>
      <c r="B882" s="53" t="s">
        <v>26</v>
      </c>
      <c r="C882" s="60" t="s">
        <v>589</v>
      </c>
      <c r="D882" s="53" t="s">
        <v>590</v>
      </c>
      <c r="E882" s="69" t="s">
        <v>1796</v>
      </c>
      <c r="F882" s="59">
        <f>VLOOKUP(E882,[1]!CodeIATA[#All],2,FALSE)</f>
        <v>1.1485000000000001</v>
      </c>
      <c r="G882"/>
    </row>
    <row r="883" spans="1:7" x14ac:dyDescent="0.25">
      <c r="A883" s="53" t="s">
        <v>592</v>
      </c>
      <c r="B883" s="53" t="s">
        <v>26</v>
      </c>
      <c r="C883" s="60" t="s">
        <v>589</v>
      </c>
      <c r="D883" s="53" t="s">
        <v>590</v>
      </c>
      <c r="E883" s="69" t="s">
        <v>1796</v>
      </c>
      <c r="F883" s="59">
        <f>VLOOKUP(E883,[1]!CodeIATA[#All],2,FALSE)</f>
        <v>1.1485000000000001</v>
      </c>
      <c r="G883"/>
    </row>
    <row r="884" spans="1:7" x14ac:dyDescent="0.25">
      <c r="A884" s="53" t="s">
        <v>2311</v>
      </c>
      <c r="B884" s="53" t="s">
        <v>77</v>
      </c>
      <c r="C884" s="53" t="s">
        <v>2312</v>
      </c>
      <c r="D884" s="53" t="s">
        <v>2313</v>
      </c>
      <c r="E884" s="53" t="s">
        <v>2314</v>
      </c>
      <c r="F884" s="59">
        <f>VLOOKUP(E884,[1]!CodeIATA[#All],2,FALSE)</f>
        <v>1.1193</v>
      </c>
      <c r="G884"/>
    </row>
    <row r="885" spans="1:7" x14ac:dyDescent="0.25">
      <c r="A885" s="53" t="s">
        <v>2315</v>
      </c>
      <c r="B885" s="53" t="s">
        <v>35</v>
      </c>
      <c r="C885" s="53" t="s">
        <v>1171</v>
      </c>
      <c r="D885" s="53" t="s">
        <v>2316</v>
      </c>
      <c r="E885" s="53" t="s">
        <v>2317</v>
      </c>
      <c r="F885" s="59">
        <f>VLOOKUP(E885,[1]!CodeIATA[#All],2,FALSE)</f>
        <v>0.80059999999999998</v>
      </c>
      <c r="G885"/>
    </row>
    <row r="886" spans="1:7" x14ac:dyDescent="0.25">
      <c r="A886" s="53" t="s">
        <v>1982</v>
      </c>
      <c r="B886" s="53" t="s">
        <v>233</v>
      </c>
      <c r="C886" s="60" t="s">
        <v>1980</v>
      </c>
      <c r="D886" s="53" t="s">
        <v>1981</v>
      </c>
      <c r="E886" s="53" t="s">
        <v>1983</v>
      </c>
      <c r="F886" s="59">
        <f>VLOOKUP(E886,[1]!CodeIATA[#All],2,FALSE)</f>
        <v>1.7385999999999999</v>
      </c>
      <c r="G886"/>
    </row>
    <row r="887" spans="1:7" x14ac:dyDescent="0.25">
      <c r="A887" s="53" t="s">
        <v>595</v>
      </c>
      <c r="B887" s="53" t="s">
        <v>26</v>
      </c>
      <c r="C887" s="60" t="s">
        <v>593</v>
      </c>
      <c r="D887" s="53" t="s">
        <v>594</v>
      </c>
      <c r="E887" s="69" t="s">
        <v>1797</v>
      </c>
      <c r="F887" s="59">
        <f>VLOOKUP(E887,[1]!CodeIATA[#All],2,FALSE)</f>
        <v>0.99039999999999995</v>
      </c>
      <c r="G887"/>
    </row>
    <row r="888" spans="1:7" x14ac:dyDescent="0.25">
      <c r="A888" s="53" t="s">
        <v>598</v>
      </c>
      <c r="B888" s="53" t="s">
        <v>26</v>
      </c>
      <c r="C888" s="60" t="s">
        <v>596</v>
      </c>
      <c r="D888" s="53" t="s">
        <v>597</v>
      </c>
      <c r="E888" s="60" t="s">
        <v>596</v>
      </c>
      <c r="F888" s="59">
        <f>VLOOKUP(E888,[1]!CodeIATA[#All],2,FALSE)</f>
        <v>0.80459999999999998</v>
      </c>
      <c r="G888"/>
    </row>
    <row r="889" spans="1:7" x14ac:dyDescent="0.25">
      <c r="A889" s="53" t="s">
        <v>2318</v>
      </c>
      <c r="B889" s="53" t="s">
        <v>26</v>
      </c>
      <c r="C889" s="60" t="s">
        <v>596</v>
      </c>
      <c r="D889" s="53" t="s">
        <v>597</v>
      </c>
      <c r="E889" s="60" t="s">
        <v>596</v>
      </c>
      <c r="F889" s="59">
        <f>VLOOKUP(E889,[1]!CodeIATA[#All],2,FALSE)</f>
        <v>0.80459999999999998</v>
      </c>
      <c r="G889"/>
    </row>
    <row r="890" spans="1:7" x14ac:dyDescent="0.25">
      <c r="A890" s="53" t="s">
        <v>597</v>
      </c>
      <c r="B890" s="53" t="s">
        <v>26</v>
      </c>
      <c r="C890" s="60" t="s">
        <v>596</v>
      </c>
      <c r="D890" s="53" t="s">
        <v>597</v>
      </c>
      <c r="E890" s="53" t="s">
        <v>596</v>
      </c>
      <c r="F890" s="59">
        <f>VLOOKUP(E890,[1]!CodeIATA[#All],2,FALSE)</f>
        <v>0.80459999999999998</v>
      </c>
      <c r="G890"/>
    </row>
    <row r="891" spans="1:7" x14ac:dyDescent="0.25">
      <c r="A891" s="53" t="s">
        <v>2319</v>
      </c>
      <c r="B891" s="53" t="s">
        <v>26</v>
      </c>
      <c r="C891" s="60" t="s">
        <v>596</v>
      </c>
      <c r="D891" s="53" t="s">
        <v>597</v>
      </c>
      <c r="E891" s="60" t="s">
        <v>596</v>
      </c>
      <c r="F891" s="59">
        <f>VLOOKUP(E891,[1]!CodeIATA[#All],2,FALSE)</f>
        <v>0.80459999999999998</v>
      </c>
      <c r="G891"/>
    </row>
    <row r="892" spans="1:7" x14ac:dyDescent="0.25">
      <c r="A892" s="51" t="s">
        <v>1794</v>
      </c>
      <c r="B892" s="53" t="s">
        <v>26</v>
      </c>
      <c r="C892" s="60" t="s">
        <v>1792</v>
      </c>
      <c r="D892" s="53" t="s">
        <v>1793</v>
      </c>
      <c r="E892" s="53" t="s">
        <v>1795</v>
      </c>
      <c r="F892" s="59">
        <f>VLOOKUP(E892,[1]!CodeIATA[#All],2,FALSE)</f>
        <v>0.94269999999999998</v>
      </c>
      <c r="G892"/>
    </row>
    <row r="893" spans="1:7" x14ac:dyDescent="0.25">
      <c r="A893" s="51" t="s">
        <v>2320</v>
      </c>
      <c r="B893" s="53" t="s">
        <v>77</v>
      </c>
      <c r="C893" s="60" t="s">
        <v>600</v>
      </c>
      <c r="D893" s="53" t="s">
        <v>601</v>
      </c>
      <c r="E893" s="53" t="s">
        <v>2321</v>
      </c>
      <c r="F893" s="59">
        <f>VLOOKUP(E893,[1]!CodeIATA[#All],2,FALSE)</f>
        <v>1.0484</v>
      </c>
      <c r="G893"/>
    </row>
    <row r="894" spans="1:7" x14ac:dyDescent="0.25">
      <c r="A894" s="53" t="s">
        <v>1815</v>
      </c>
      <c r="B894" s="53" t="s">
        <v>77</v>
      </c>
      <c r="C894" s="60" t="s">
        <v>600</v>
      </c>
      <c r="D894" s="53" t="s">
        <v>601</v>
      </c>
      <c r="E894" s="60" t="s">
        <v>1816</v>
      </c>
      <c r="F894" s="59">
        <f>VLOOKUP(E894,[1]!CodeIATA[#All],2,FALSE)</f>
        <v>1.1155999999999999</v>
      </c>
      <c r="G894"/>
    </row>
    <row r="895" spans="1:7" x14ac:dyDescent="0.25">
      <c r="A895" s="53" t="s">
        <v>602</v>
      </c>
      <c r="B895" s="53" t="s">
        <v>77</v>
      </c>
      <c r="C895" s="60" t="s">
        <v>600</v>
      </c>
      <c r="D895" s="53" t="s">
        <v>601</v>
      </c>
      <c r="E895" s="53" t="s">
        <v>1817</v>
      </c>
      <c r="F895" s="59">
        <f>VLOOKUP(E895,[1]!CodeIATA[#All],2,FALSE)</f>
        <v>1.0571999999999999</v>
      </c>
      <c r="G895"/>
    </row>
    <row r="896" spans="1:7" x14ac:dyDescent="0.25">
      <c r="A896" s="53" t="s">
        <v>1818</v>
      </c>
      <c r="B896" s="53" t="s">
        <v>77</v>
      </c>
      <c r="C896" s="60" t="s">
        <v>600</v>
      </c>
      <c r="D896" s="53" t="s">
        <v>601</v>
      </c>
      <c r="E896" s="53" t="s">
        <v>1819</v>
      </c>
      <c r="F896" s="59">
        <f>VLOOKUP(E896,[1]!CodeIATA[#All],2,FALSE)</f>
        <v>1.0571999999999999</v>
      </c>
      <c r="G896"/>
    </row>
    <row r="897" spans="1:7" x14ac:dyDescent="0.25">
      <c r="A897" s="53" t="s">
        <v>1820</v>
      </c>
      <c r="B897" s="53" t="s">
        <v>77</v>
      </c>
      <c r="C897" s="60" t="s">
        <v>600</v>
      </c>
      <c r="D897" s="53" t="s">
        <v>601</v>
      </c>
      <c r="E897" s="53" t="s">
        <v>1819</v>
      </c>
      <c r="F897" s="59">
        <f>VLOOKUP(E897,[1]!CodeIATA[#All],2,FALSE)</f>
        <v>1.0571999999999999</v>
      </c>
      <c r="G897"/>
    </row>
    <row r="898" spans="1:7" x14ac:dyDescent="0.25">
      <c r="A898" s="53" t="s">
        <v>603</v>
      </c>
      <c r="B898" s="53" t="s">
        <v>77</v>
      </c>
      <c r="C898" s="60" t="s">
        <v>600</v>
      </c>
      <c r="D898" s="53" t="s">
        <v>601</v>
      </c>
      <c r="E898" s="53" t="s">
        <v>1816</v>
      </c>
      <c r="F898" s="59">
        <f>VLOOKUP(E898,[1]!CodeIATA[#All],2,FALSE)</f>
        <v>1.1155999999999999</v>
      </c>
      <c r="G898"/>
    </row>
    <row r="899" spans="1:7" x14ac:dyDescent="0.25">
      <c r="A899" s="53" t="s">
        <v>604</v>
      </c>
      <c r="B899" s="53" t="s">
        <v>77</v>
      </c>
      <c r="C899" s="60" t="s">
        <v>600</v>
      </c>
      <c r="D899" s="53" t="s">
        <v>601</v>
      </c>
      <c r="E899" s="53" t="s">
        <v>1821</v>
      </c>
      <c r="F899" s="59">
        <f>VLOOKUP(E899,[1]!CodeIATA[#All],2,FALSE)</f>
        <v>1.2488999999999999</v>
      </c>
      <c r="G899"/>
    </row>
    <row r="900" spans="1:7" x14ac:dyDescent="0.25">
      <c r="A900" t="s">
        <v>1822</v>
      </c>
      <c r="B900" s="53" t="s">
        <v>77</v>
      </c>
      <c r="C900" s="60" t="s">
        <v>600</v>
      </c>
      <c r="D900" s="53" t="s">
        <v>601</v>
      </c>
      <c r="E900" s="53" t="s">
        <v>1821</v>
      </c>
      <c r="F900" s="59">
        <f>VLOOKUP(E900,[1]!CodeIATA[#All],2,FALSE)</f>
        <v>1.2488999999999999</v>
      </c>
      <c r="G900"/>
    </row>
    <row r="901" spans="1:7" x14ac:dyDescent="0.25">
      <c r="A901" t="s">
        <v>605</v>
      </c>
      <c r="B901" s="53" t="s">
        <v>77</v>
      </c>
      <c r="C901" s="60" t="s">
        <v>600</v>
      </c>
      <c r="D901" s="53" t="s">
        <v>601</v>
      </c>
      <c r="E901" s="53" t="s">
        <v>1823</v>
      </c>
      <c r="F901" s="59">
        <f>VLOOKUP(E901,[1]!CodeIATA[#All],2,FALSE)</f>
        <v>1.0592999999999999</v>
      </c>
      <c r="G901"/>
    </row>
    <row r="902" spans="1:7" x14ac:dyDescent="0.25">
      <c r="A902" t="s">
        <v>606</v>
      </c>
      <c r="B902" s="53" t="s">
        <v>77</v>
      </c>
      <c r="C902" s="60" t="s">
        <v>600</v>
      </c>
      <c r="D902" s="53" t="s">
        <v>601</v>
      </c>
      <c r="E902" s="60" t="s">
        <v>1817</v>
      </c>
      <c r="F902" s="59">
        <f>VLOOKUP(E902,[1]!CodeIATA[#All],2,FALSE)</f>
        <v>1.0571999999999999</v>
      </c>
      <c r="G902"/>
    </row>
    <row r="903" spans="1:7" x14ac:dyDescent="0.25">
      <c r="A903" t="s">
        <v>607</v>
      </c>
      <c r="B903" s="53" t="s">
        <v>77</v>
      </c>
      <c r="C903" s="60" t="s">
        <v>600</v>
      </c>
      <c r="D903" s="53" t="s">
        <v>601</v>
      </c>
      <c r="E903" s="53" t="s">
        <v>1824</v>
      </c>
      <c r="F903" s="59">
        <f>VLOOKUP(E903,[1]!CodeIATA[#All],2,FALSE)</f>
        <v>1.0241</v>
      </c>
      <c r="G903"/>
    </row>
    <row r="904" spans="1:7" x14ac:dyDescent="0.25">
      <c r="A904" t="s">
        <v>610</v>
      </c>
      <c r="B904" s="53" t="s">
        <v>26</v>
      </c>
      <c r="C904" s="60" t="s">
        <v>608</v>
      </c>
      <c r="D904" s="53" t="s">
        <v>609</v>
      </c>
      <c r="E904" s="60" t="s">
        <v>1853</v>
      </c>
      <c r="F904" s="59">
        <f>VLOOKUP(E904,[1]!CodeIATA[#All],2,FALSE)</f>
        <v>0.86929999999999996</v>
      </c>
      <c r="G904"/>
    </row>
    <row r="905" spans="1:7" x14ac:dyDescent="0.25">
      <c r="A905" s="53" t="s">
        <v>611</v>
      </c>
      <c r="B905" s="53" t="s">
        <v>26</v>
      </c>
      <c r="C905" s="60" t="s">
        <v>608</v>
      </c>
      <c r="D905" s="53" t="s">
        <v>609</v>
      </c>
      <c r="E905" s="53" t="s">
        <v>1853</v>
      </c>
      <c r="F905" s="59">
        <f>VLOOKUP(E905,[1]!CodeIATA[#All],2,FALSE)</f>
        <v>0.86929999999999996</v>
      </c>
      <c r="G905"/>
    </row>
    <row r="906" spans="1:7" x14ac:dyDescent="0.25">
      <c r="A906" s="53" t="s">
        <v>1851</v>
      </c>
      <c r="B906" s="53" t="s">
        <v>26</v>
      </c>
      <c r="C906" s="60" t="s">
        <v>1849</v>
      </c>
      <c r="D906" s="53" t="s">
        <v>1850</v>
      </c>
      <c r="E906" s="53" t="s">
        <v>1852</v>
      </c>
      <c r="F906" s="59">
        <f>VLOOKUP(E906,[1]!CodeIATA[#All],2,FALSE)</f>
        <v>1.0642</v>
      </c>
      <c r="G906"/>
    </row>
    <row r="907" spans="1:7" x14ac:dyDescent="0.25">
      <c r="A907" s="53" t="s">
        <v>614</v>
      </c>
      <c r="B907" s="53" t="s">
        <v>77</v>
      </c>
      <c r="C907" s="60" t="s">
        <v>612</v>
      </c>
      <c r="D907" s="53" t="s">
        <v>613</v>
      </c>
      <c r="E907" s="53" t="s">
        <v>1799</v>
      </c>
      <c r="F907" s="59">
        <f>VLOOKUP(E907,[1]!CodeIATA[#All],2,FALSE)</f>
        <v>1.736</v>
      </c>
      <c r="G907"/>
    </row>
    <row r="908" spans="1:7" x14ac:dyDescent="0.25">
      <c r="A908" s="53" t="s">
        <v>2322</v>
      </c>
      <c r="B908" s="53" t="s">
        <v>77</v>
      </c>
      <c r="C908" s="60" t="s">
        <v>612</v>
      </c>
      <c r="D908" s="53" t="s">
        <v>613</v>
      </c>
      <c r="E908" s="53" t="s">
        <v>2323</v>
      </c>
      <c r="F908" s="59">
        <f>VLOOKUP(E908,[1]!CodeIATA[#All],2,FALSE)</f>
        <v>1.8779999999999999</v>
      </c>
      <c r="G908"/>
    </row>
    <row r="909" spans="1:7" x14ac:dyDescent="0.25">
      <c r="A909" s="53" t="s">
        <v>2324</v>
      </c>
      <c r="B909" s="53" t="s">
        <v>77</v>
      </c>
      <c r="C909" s="60" t="s">
        <v>612</v>
      </c>
      <c r="D909" s="53" t="s">
        <v>613</v>
      </c>
      <c r="E909" s="53" t="s">
        <v>2323</v>
      </c>
      <c r="F909" s="59">
        <f>VLOOKUP(E909,[1]!CodeIATA[#All],2,FALSE)</f>
        <v>1.8779999999999999</v>
      </c>
      <c r="G909"/>
    </row>
    <row r="910" spans="1:7" x14ac:dyDescent="0.25">
      <c r="A910" t="s">
        <v>1800</v>
      </c>
      <c r="B910" s="53" t="s">
        <v>77</v>
      </c>
      <c r="C910" s="60" t="s">
        <v>612</v>
      </c>
      <c r="D910" s="53" t="s">
        <v>613</v>
      </c>
      <c r="E910" s="53" t="s">
        <v>1801</v>
      </c>
      <c r="F910" s="59">
        <f>VLOOKUP(E910,[1]!CodeIATA[#All],2,FALSE)</f>
        <v>1.9649999999999999</v>
      </c>
      <c r="G910"/>
    </row>
    <row r="911" spans="1:7" x14ac:dyDescent="0.25">
      <c r="A911" t="s">
        <v>617</v>
      </c>
      <c r="B911" s="53" t="s">
        <v>35</v>
      </c>
      <c r="C911" s="60" t="s">
        <v>615</v>
      </c>
      <c r="D911" s="53" t="s">
        <v>616</v>
      </c>
      <c r="E911" s="69" t="s">
        <v>1825</v>
      </c>
      <c r="F911" s="59">
        <f>VLOOKUP(E911,[1]!CodeIATA[#All],2,FALSE)</f>
        <v>0.54900000000000004</v>
      </c>
      <c r="G911"/>
    </row>
    <row r="912" spans="1:7" x14ac:dyDescent="0.25">
      <c r="A912" s="51" t="s">
        <v>1826</v>
      </c>
      <c r="B912" s="53" t="s">
        <v>35</v>
      </c>
      <c r="C912" s="60" t="s">
        <v>615</v>
      </c>
      <c r="D912" s="53" t="s">
        <v>616</v>
      </c>
      <c r="E912" s="53" t="s">
        <v>1827</v>
      </c>
      <c r="F912" s="59">
        <f>VLOOKUP(E912,[1]!CodeIATA[#All],2,FALSE)</f>
        <v>0.95760000000000001</v>
      </c>
      <c r="G912"/>
    </row>
    <row r="913" spans="1:7" x14ac:dyDescent="0.25">
      <c r="A913" s="53" t="s">
        <v>1828</v>
      </c>
      <c r="B913" s="53" t="s">
        <v>35</v>
      </c>
      <c r="C913" s="60" t="s">
        <v>615</v>
      </c>
      <c r="D913" s="53" t="s">
        <v>616</v>
      </c>
      <c r="E913" s="53" t="s">
        <v>1829</v>
      </c>
      <c r="F913" s="59">
        <f>VLOOKUP(E913,[1]!CodeIATA[#All],2,FALSE)</f>
        <v>0.86060000000000003</v>
      </c>
      <c r="G913"/>
    </row>
    <row r="914" spans="1:7" x14ac:dyDescent="0.25">
      <c r="A914" s="53" t="s">
        <v>618</v>
      </c>
      <c r="B914" s="53" t="s">
        <v>35</v>
      </c>
      <c r="C914" s="60" t="s">
        <v>615</v>
      </c>
      <c r="D914" s="53" t="s">
        <v>616</v>
      </c>
      <c r="E914" s="60" t="s">
        <v>1830</v>
      </c>
      <c r="F914" s="59">
        <f>VLOOKUP(E914,[1]!CodeIATA[#All],2,FALSE)</f>
        <v>0.99880000000000002</v>
      </c>
      <c r="G914"/>
    </row>
    <row r="915" spans="1:7" x14ac:dyDescent="0.25">
      <c r="A915" s="53" t="s">
        <v>1831</v>
      </c>
      <c r="B915" s="53" t="s">
        <v>35</v>
      </c>
      <c r="C915" s="60" t="s">
        <v>615</v>
      </c>
      <c r="D915" s="53" t="s">
        <v>616</v>
      </c>
      <c r="E915" s="53" t="s">
        <v>1829</v>
      </c>
      <c r="F915" s="59">
        <f>VLOOKUP(E915,[1]!CodeIATA[#All],2,FALSE)</f>
        <v>0.86060000000000003</v>
      </c>
      <c r="G915"/>
    </row>
    <row r="916" spans="1:7" x14ac:dyDescent="0.25">
      <c r="A916" s="53" t="s">
        <v>1832</v>
      </c>
      <c r="B916" s="53" t="s">
        <v>35</v>
      </c>
      <c r="C916" s="60" t="s">
        <v>615</v>
      </c>
      <c r="D916" s="53" t="s">
        <v>616</v>
      </c>
      <c r="E916" s="53" t="s">
        <v>1833</v>
      </c>
      <c r="F916" s="59">
        <f>VLOOKUP(E916,[1]!CodeIATA[#All],2,FALSE)</f>
        <v>0.92900000000000005</v>
      </c>
      <c r="G916"/>
    </row>
    <row r="917" spans="1:7" x14ac:dyDescent="0.25">
      <c r="A917" s="53" t="s">
        <v>1834</v>
      </c>
      <c r="B917" s="53" t="s">
        <v>35</v>
      </c>
      <c r="C917" s="60" t="s">
        <v>615</v>
      </c>
      <c r="D917" s="53" t="s">
        <v>616</v>
      </c>
      <c r="E917" s="53" t="s">
        <v>1833</v>
      </c>
      <c r="F917" s="59">
        <f>VLOOKUP(E917,[1]!CodeIATA[#All],2,FALSE)</f>
        <v>0.92900000000000005</v>
      </c>
      <c r="G917"/>
    </row>
    <row r="918" spans="1:7" x14ac:dyDescent="0.25">
      <c r="A918" s="53" t="s">
        <v>619</v>
      </c>
      <c r="B918" s="53" t="s">
        <v>35</v>
      </c>
      <c r="C918" s="60" t="s">
        <v>615</v>
      </c>
      <c r="D918" s="53" t="s">
        <v>616</v>
      </c>
      <c r="E918" s="53" t="s">
        <v>615</v>
      </c>
      <c r="F918" s="59">
        <f>VLOOKUP(E918,[1]!CodeIATA[#All],2,FALSE)</f>
        <v>0.67110000000000003</v>
      </c>
      <c r="G918"/>
    </row>
    <row r="919" spans="1:7" x14ac:dyDescent="0.25">
      <c r="A919" s="53" t="s">
        <v>1835</v>
      </c>
      <c r="B919" s="53" t="s">
        <v>35</v>
      </c>
      <c r="C919" s="60" t="s">
        <v>615</v>
      </c>
      <c r="D919" s="53" t="s">
        <v>616</v>
      </c>
      <c r="E919" s="53" t="s">
        <v>615</v>
      </c>
      <c r="F919" s="59">
        <f>VLOOKUP(E919,[1]!CodeIATA[#All],2,FALSE)</f>
        <v>0.67110000000000003</v>
      </c>
      <c r="G919"/>
    </row>
    <row r="920" spans="1:7" x14ac:dyDescent="0.25">
      <c r="A920" s="53" t="s">
        <v>620</v>
      </c>
      <c r="B920" s="53" t="s">
        <v>35</v>
      </c>
      <c r="C920" s="60" t="s">
        <v>615</v>
      </c>
      <c r="D920" s="53" t="s">
        <v>616</v>
      </c>
      <c r="E920" s="60" t="s">
        <v>1836</v>
      </c>
      <c r="F920" s="59">
        <f>VLOOKUP(E920,[1]!CodeIATA[#All],2,FALSE)</f>
        <v>0.8538</v>
      </c>
      <c r="G920"/>
    </row>
    <row r="921" spans="1:7" x14ac:dyDescent="0.25">
      <c r="A921" s="53" t="s">
        <v>621</v>
      </c>
      <c r="B921" s="53" t="s">
        <v>35</v>
      </c>
      <c r="C921" s="60" t="s">
        <v>615</v>
      </c>
      <c r="D921" s="53" t="s">
        <v>616</v>
      </c>
      <c r="E921" s="53" t="s">
        <v>1837</v>
      </c>
      <c r="F921" s="59">
        <f>VLOOKUP(E921,[1]!CodeIATA[#All],2,FALSE)</f>
        <v>0.83720000000000006</v>
      </c>
      <c r="G921"/>
    </row>
    <row r="922" spans="1:7" x14ac:dyDescent="0.25">
      <c r="A922" s="53" t="s">
        <v>1838</v>
      </c>
      <c r="B922" s="53" t="s">
        <v>35</v>
      </c>
      <c r="C922" s="60" t="s">
        <v>615</v>
      </c>
      <c r="D922" s="53" t="s">
        <v>616</v>
      </c>
      <c r="E922" s="53" t="s">
        <v>1839</v>
      </c>
      <c r="F922" s="59">
        <f>VLOOKUP(E922,[1]!CodeIATA[#All],2,FALSE)</f>
        <v>1.0666</v>
      </c>
      <c r="G922"/>
    </row>
    <row r="923" spans="1:7" x14ac:dyDescent="0.25">
      <c r="A923" s="53" t="s">
        <v>622</v>
      </c>
      <c r="B923" s="53" t="s">
        <v>35</v>
      </c>
      <c r="C923" s="60" t="s">
        <v>615</v>
      </c>
      <c r="D923" s="53" t="s">
        <v>616</v>
      </c>
      <c r="E923" s="69" t="s">
        <v>1840</v>
      </c>
      <c r="F923" s="59">
        <f>VLOOKUP(E923,[1]!CodeIATA[#All],2,FALSE)</f>
        <v>0.81220000000000003</v>
      </c>
      <c r="G923"/>
    </row>
    <row r="924" spans="1:7" x14ac:dyDescent="0.25">
      <c r="A924" s="51" t="s">
        <v>1841</v>
      </c>
      <c r="B924" s="53" t="s">
        <v>35</v>
      </c>
      <c r="C924" s="60" t="s">
        <v>615</v>
      </c>
      <c r="D924" s="53" t="s">
        <v>616</v>
      </c>
      <c r="E924" s="53" t="s">
        <v>1825</v>
      </c>
      <c r="F924" s="59">
        <f>VLOOKUP(E924,[1]!CodeIATA[#All],2,FALSE)</f>
        <v>0.54900000000000004</v>
      </c>
      <c r="G924"/>
    </row>
    <row r="925" spans="1:7" x14ac:dyDescent="0.25">
      <c r="A925" s="51" t="s">
        <v>1842</v>
      </c>
      <c r="B925" s="53" t="s">
        <v>35</v>
      </c>
      <c r="C925" s="60" t="s">
        <v>615</v>
      </c>
      <c r="D925" s="53" t="s">
        <v>616</v>
      </c>
      <c r="E925" s="53" t="s">
        <v>1843</v>
      </c>
      <c r="F925" s="59">
        <f>VLOOKUP(E925,[1]!CodeIATA[#All],2,FALSE)</f>
        <v>0.99060000000000004</v>
      </c>
      <c r="G925"/>
    </row>
    <row r="926" spans="1:7" x14ac:dyDescent="0.25">
      <c r="A926" s="53" t="s">
        <v>1844</v>
      </c>
      <c r="B926" s="53" t="s">
        <v>35</v>
      </c>
      <c r="C926" s="60" t="s">
        <v>615</v>
      </c>
      <c r="D926" s="53" t="s">
        <v>616</v>
      </c>
      <c r="E926" s="53" t="s">
        <v>1839</v>
      </c>
      <c r="F926" s="59">
        <f>VLOOKUP(E926,[1]!CodeIATA[#All],2,FALSE)</f>
        <v>1.0666</v>
      </c>
      <c r="G926"/>
    </row>
    <row r="927" spans="1:7" x14ac:dyDescent="0.25">
      <c r="A927" s="51" t="s">
        <v>1845</v>
      </c>
      <c r="B927" s="53" t="s">
        <v>35</v>
      </c>
      <c r="C927" s="60" t="s">
        <v>615</v>
      </c>
      <c r="D927" s="53" t="s">
        <v>616</v>
      </c>
      <c r="E927" s="53" t="s">
        <v>1829</v>
      </c>
      <c r="F927" s="59">
        <f>VLOOKUP(E927,[1]!CodeIATA[#All],2,FALSE)</f>
        <v>0.86060000000000003</v>
      </c>
      <c r="G927"/>
    </row>
    <row r="928" spans="1:7" x14ac:dyDescent="0.25">
      <c r="A928" s="53" t="s">
        <v>1846</v>
      </c>
      <c r="B928" s="53" t="s">
        <v>35</v>
      </c>
      <c r="C928" s="60" t="s">
        <v>615</v>
      </c>
      <c r="D928" s="53" t="s">
        <v>616</v>
      </c>
      <c r="E928" s="53" t="s">
        <v>1829</v>
      </c>
      <c r="F928" s="59">
        <f>VLOOKUP(E928,[1]!CodeIATA[#All],2,FALSE)</f>
        <v>0.86060000000000003</v>
      </c>
      <c r="G928"/>
    </row>
    <row r="929" spans="1:7" x14ac:dyDescent="0.25">
      <c r="A929" s="51" t="s">
        <v>1847</v>
      </c>
      <c r="B929" s="53" t="s">
        <v>35</v>
      </c>
      <c r="C929" s="60" t="s">
        <v>615</v>
      </c>
      <c r="D929" s="53" t="s">
        <v>616</v>
      </c>
      <c r="E929" s="53" t="s">
        <v>615</v>
      </c>
      <c r="F929" s="59">
        <f>VLOOKUP(E929,[1]!CodeIATA[#All],2,FALSE)</f>
        <v>0.67110000000000003</v>
      </c>
      <c r="G929"/>
    </row>
    <row r="930" spans="1:7" x14ac:dyDescent="0.25">
      <c r="A930" s="51" t="s">
        <v>1848</v>
      </c>
      <c r="B930" s="53" t="s">
        <v>35</v>
      </c>
      <c r="C930" s="60" t="s">
        <v>615</v>
      </c>
      <c r="D930" s="53" t="s">
        <v>616</v>
      </c>
      <c r="E930" s="53" t="s">
        <v>1825</v>
      </c>
      <c r="F930" s="59">
        <f>VLOOKUP(E930,[1]!CodeIATA[#All],2,FALSE)</f>
        <v>0.54900000000000004</v>
      </c>
      <c r="G930"/>
    </row>
    <row r="931" spans="1:7" x14ac:dyDescent="0.25">
      <c r="A931" s="53" t="s">
        <v>2325</v>
      </c>
      <c r="B931" s="53" t="s">
        <v>35</v>
      </c>
      <c r="C931" s="60" t="s">
        <v>615</v>
      </c>
      <c r="D931" s="53" t="s">
        <v>616</v>
      </c>
      <c r="E931" s="53" t="s">
        <v>2326</v>
      </c>
      <c r="F931" s="61">
        <f>VLOOKUP(E931,[1]!CodeIATA[#All],2,FALSE)</f>
        <v>1.0729</v>
      </c>
      <c r="G931"/>
    </row>
    <row r="932" spans="1:7" x14ac:dyDescent="0.25">
      <c r="A932" s="53" t="s">
        <v>625</v>
      </c>
      <c r="B932" s="53" t="s">
        <v>77</v>
      </c>
      <c r="C932" s="60" t="s">
        <v>623</v>
      </c>
      <c r="D932" s="53" t="s">
        <v>624</v>
      </c>
      <c r="E932" s="53" t="s">
        <v>1807</v>
      </c>
      <c r="F932" s="59">
        <f>VLOOKUP(E932,[1]!CodeIATA[#All],2,FALSE)</f>
        <v>1.3007</v>
      </c>
      <c r="G932"/>
    </row>
    <row r="933" spans="1:7" x14ac:dyDescent="0.25">
      <c r="A933" s="53" t="s">
        <v>1808</v>
      </c>
      <c r="B933" s="53" t="s">
        <v>77</v>
      </c>
      <c r="C933" s="60" t="s">
        <v>623</v>
      </c>
      <c r="D933" s="53" t="s">
        <v>624</v>
      </c>
      <c r="E933" s="53" t="s">
        <v>1807</v>
      </c>
      <c r="F933" s="59">
        <f>VLOOKUP(E933,[1]!CodeIATA[#All],2,FALSE)</f>
        <v>1.3007</v>
      </c>
      <c r="G933"/>
    </row>
    <row r="934" spans="1:7" x14ac:dyDescent="0.25">
      <c r="A934" s="53" t="s">
        <v>1809</v>
      </c>
      <c r="B934" s="53" t="s">
        <v>26</v>
      </c>
      <c r="C934" s="60" t="s">
        <v>626</v>
      </c>
      <c r="D934" s="53" t="s">
        <v>627</v>
      </c>
      <c r="E934" s="53" t="s">
        <v>1810</v>
      </c>
      <c r="F934" s="59">
        <f>VLOOKUP(E934,[1]!CodeIATA[#All],2,FALSE)</f>
        <v>1.3050999999999999</v>
      </c>
      <c r="G934"/>
    </row>
    <row r="935" spans="1:7" x14ac:dyDescent="0.25">
      <c r="A935" s="51" t="s">
        <v>1811</v>
      </c>
      <c r="B935" s="53" t="s">
        <v>26</v>
      </c>
      <c r="C935" s="60" t="s">
        <v>626</v>
      </c>
      <c r="D935" s="53" t="s">
        <v>627</v>
      </c>
      <c r="E935" s="53" t="s">
        <v>1810</v>
      </c>
      <c r="F935" s="59">
        <f>VLOOKUP(E935,[1]!CodeIATA[#All],2,FALSE)</f>
        <v>1.3050999999999999</v>
      </c>
      <c r="G935"/>
    </row>
    <row r="936" spans="1:7" x14ac:dyDescent="0.25">
      <c r="A936" t="s">
        <v>627</v>
      </c>
      <c r="B936" s="53" t="s">
        <v>26</v>
      </c>
      <c r="C936" s="60" t="s">
        <v>626</v>
      </c>
      <c r="D936" s="53" t="s">
        <v>627</v>
      </c>
      <c r="E936" s="53" t="s">
        <v>1810</v>
      </c>
      <c r="F936" s="59">
        <f>VLOOKUP(E936,[1]!CodeIATA[#All],2,FALSE)</f>
        <v>1.3050999999999999</v>
      </c>
      <c r="G936"/>
    </row>
    <row r="937" spans="1:7" x14ac:dyDescent="0.25">
      <c r="A937" t="s">
        <v>1812</v>
      </c>
      <c r="B937" s="53" t="s">
        <v>26</v>
      </c>
      <c r="C937" s="60" t="s">
        <v>626</v>
      </c>
      <c r="D937" s="53" t="s">
        <v>627</v>
      </c>
      <c r="E937" s="53" t="s">
        <v>1810</v>
      </c>
      <c r="F937" s="59">
        <f>VLOOKUP(E937,[1]!CodeIATA[#All],2,FALSE)</f>
        <v>1.3050999999999999</v>
      </c>
      <c r="G937"/>
    </row>
    <row r="938" spans="1:7" x14ac:dyDescent="0.25">
      <c r="A938" t="s">
        <v>1813</v>
      </c>
      <c r="B938" s="53" t="s">
        <v>26</v>
      </c>
      <c r="C938" s="60" t="s">
        <v>626</v>
      </c>
      <c r="D938" s="53" t="s">
        <v>627</v>
      </c>
      <c r="E938" s="53" t="s">
        <v>1810</v>
      </c>
      <c r="F938" s="59">
        <f>VLOOKUP(E938,[1]!CodeIATA[#All],2,FALSE)</f>
        <v>1.3050999999999999</v>
      </c>
      <c r="G938"/>
    </row>
    <row r="939" spans="1:7" x14ac:dyDescent="0.25">
      <c r="A939" s="54" t="s">
        <v>1814</v>
      </c>
      <c r="B939" s="53" t="s">
        <v>26</v>
      </c>
      <c r="C939" s="60" t="s">
        <v>626</v>
      </c>
      <c r="D939" s="53" t="s">
        <v>627</v>
      </c>
      <c r="E939" s="53" t="s">
        <v>1810</v>
      </c>
      <c r="F939" s="59">
        <f>VLOOKUP(E939,[1]!CodeIATA[#All],2,FALSE)</f>
        <v>1.3050999999999999</v>
      </c>
      <c r="G939"/>
    </row>
    <row r="940" spans="1:7" x14ac:dyDescent="0.25">
      <c r="A940" s="53" t="s">
        <v>945</v>
      </c>
      <c r="B940" s="53" t="s">
        <v>233</v>
      </c>
      <c r="C940" s="60" t="s">
        <v>943</v>
      </c>
      <c r="D940" s="53" t="s">
        <v>944</v>
      </c>
      <c r="E940" s="53" t="s">
        <v>946</v>
      </c>
      <c r="F940" s="59">
        <f>VLOOKUP(E940,[1]!CodeIATA[#All],2,FALSE)</f>
        <v>1.5444</v>
      </c>
      <c r="G940"/>
    </row>
    <row r="941" spans="1:7" x14ac:dyDescent="0.25">
      <c r="A941" s="53" t="s">
        <v>2327</v>
      </c>
      <c r="B941" s="53" t="s">
        <v>233</v>
      </c>
      <c r="C941" s="60" t="s">
        <v>2328</v>
      </c>
      <c r="D941" s="53" t="s">
        <v>2329</v>
      </c>
      <c r="E941" s="53" t="s">
        <v>2330</v>
      </c>
      <c r="F941" s="59">
        <f>VLOOKUP(E941,[1]!CodeIATA[#All],2,FALSE)</f>
        <v>1.3409</v>
      </c>
      <c r="G941"/>
    </row>
    <row r="942" spans="1:7" x14ac:dyDescent="0.25">
      <c r="A942" s="53" t="s">
        <v>2331</v>
      </c>
      <c r="B942" s="53" t="s">
        <v>77</v>
      </c>
      <c r="C942" s="53" t="s">
        <v>2332</v>
      </c>
      <c r="D942" s="53" t="s">
        <v>2333</v>
      </c>
      <c r="E942" s="53" t="s">
        <v>2334</v>
      </c>
      <c r="F942" s="59">
        <f>VLOOKUP(E942,[1]!CodeIATA[#All],2,FALSE)</f>
        <v>1.4094</v>
      </c>
      <c r="G942"/>
    </row>
    <row r="943" spans="1:7" x14ac:dyDescent="0.25">
      <c r="A943" s="53" t="s">
        <v>630</v>
      </c>
      <c r="B943" s="53" t="s">
        <v>26</v>
      </c>
      <c r="C943" s="60" t="s">
        <v>628</v>
      </c>
      <c r="D943" s="53" t="s">
        <v>629</v>
      </c>
      <c r="E943" s="60" t="s">
        <v>1695</v>
      </c>
      <c r="F943" s="59">
        <f>VLOOKUP(E943,[1]!CodeIATA[#All],2,FALSE)</f>
        <v>1.8282</v>
      </c>
      <c r="G943"/>
    </row>
    <row r="944" spans="1:7" x14ac:dyDescent="0.25">
      <c r="A944" s="53" t="s">
        <v>1696</v>
      </c>
      <c r="B944" s="53" t="s">
        <v>26</v>
      </c>
      <c r="C944" s="60" t="s">
        <v>628</v>
      </c>
      <c r="D944" s="53" t="s">
        <v>629</v>
      </c>
      <c r="E944" s="60" t="s">
        <v>1695</v>
      </c>
      <c r="F944" s="59">
        <f>VLOOKUP(E944,[1]!CodeIATA[#All],2,FALSE)</f>
        <v>1.8282</v>
      </c>
      <c r="G944"/>
    </row>
    <row r="945" spans="1:7" x14ac:dyDescent="0.25">
      <c r="A945" s="53" t="s">
        <v>633</v>
      </c>
      <c r="B945" s="53" t="s">
        <v>77</v>
      </c>
      <c r="C945" s="60" t="s">
        <v>631</v>
      </c>
      <c r="D945" s="53" t="s">
        <v>632</v>
      </c>
      <c r="E945" s="53" t="s">
        <v>1806</v>
      </c>
      <c r="F945" s="59">
        <f>VLOOKUP(E945,[1]!CodeIATA[#All],2,FALSE)</f>
        <v>2.6366000000000001</v>
      </c>
      <c r="G945"/>
    </row>
    <row r="946" spans="1:7" x14ac:dyDescent="0.25">
      <c r="A946" s="53" t="s">
        <v>636</v>
      </c>
      <c r="B946" s="53" t="s">
        <v>233</v>
      </c>
      <c r="C946" s="60" t="s">
        <v>634</v>
      </c>
      <c r="D946" s="53" t="s">
        <v>635</v>
      </c>
      <c r="E946" s="60" t="s">
        <v>1802</v>
      </c>
      <c r="F946" s="59">
        <f>VLOOKUP(E946,[1]!CodeIATA[#All],2,FALSE)</f>
        <v>1.5993999999999999</v>
      </c>
      <c r="G946"/>
    </row>
    <row r="947" spans="1:7" x14ac:dyDescent="0.25">
      <c r="A947" s="53" t="s">
        <v>637</v>
      </c>
      <c r="B947" s="53" t="s">
        <v>233</v>
      </c>
      <c r="C947" s="60" t="s">
        <v>634</v>
      </c>
      <c r="D947" s="53" t="s">
        <v>635</v>
      </c>
      <c r="E947" s="60" t="s">
        <v>1803</v>
      </c>
      <c r="F947" s="59">
        <f>VLOOKUP(E947,[1]!CodeIATA[#All],2,FALSE)</f>
        <v>1.5733999999999999</v>
      </c>
      <c r="G947"/>
    </row>
    <row r="948" spans="1:7" x14ac:dyDescent="0.25">
      <c r="A948" t="s">
        <v>1804</v>
      </c>
      <c r="B948" s="53" t="s">
        <v>233</v>
      </c>
      <c r="C948" s="60" t="s">
        <v>634</v>
      </c>
      <c r="D948" s="53" t="s">
        <v>635</v>
      </c>
      <c r="E948" s="60" t="s">
        <v>1805</v>
      </c>
      <c r="F948" s="59">
        <f>VLOOKUP(E948,[1]!CodeIATA[#All],2,FALSE)</f>
        <v>1.5445</v>
      </c>
      <c r="G948"/>
    </row>
    <row r="949" spans="1:7" x14ac:dyDescent="0.25">
      <c r="A949" t="s">
        <v>2335</v>
      </c>
      <c r="B949" s="53" t="s">
        <v>47</v>
      </c>
      <c r="C949" s="60" t="s">
        <v>1873</v>
      </c>
      <c r="D949" s="53" t="s">
        <v>1874</v>
      </c>
      <c r="E949" s="69" t="s">
        <v>2336</v>
      </c>
      <c r="F949" s="59">
        <f>VLOOKUP(E949,[1]!CodeIATA[#All],2,FALSE)</f>
        <v>2.0377999999999998</v>
      </c>
      <c r="G949"/>
    </row>
    <row r="950" spans="1:7" x14ac:dyDescent="0.25">
      <c r="A950" t="s">
        <v>1875</v>
      </c>
      <c r="B950" s="53" t="s">
        <v>47</v>
      </c>
      <c r="C950" s="60" t="s">
        <v>1873</v>
      </c>
      <c r="D950" s="53" t="s">
        <v>1874</v>
      </c>
      <c r="E950" s="69" t="s">
        <v>1876</v>
      </c>
      <c r="F950" s="59">
        <f>VLOOKUP(E950,[1]!CodeIATA[#All],2,FALSE)</f>
        <v>1.9965999999999999</v>
      </c>
      <c r="G950"/>
    </row>
    <row r="951" spans="1:7" x14ac:dyDescent="0.25">
      <c r="A951" s="53" t="s">
        <v>1858</v>
      </c>
      <c r="B951" s="53" t="s">
        <v>77</v>
      </c>
      <c r="C951" s="60" t="s">
        <v>1856</v>
      </c>
      <c r="D951" s="53" t="s">
        <v>1857</v>
      </c>
      <c r="E951" s="53" t="s">
        <v>1859</v>
      </c>
      <c r="F951" s="59">
        <f>VLOOKUP(E951,[1]!CodeIATA[#All],2,FALSE)</f>
        <v>1.3312999999999999</v>
      </c>
      <c r="G951"/>
    </row>
    <row r="952" spans="1:7" x14ac:dyDescent="0.25">
      <c r="A952" s="53" t="s">
        <v>1862</v>
      </c>
      <c r="B952" s="53" t="s">
        <v>77</v>
      </c>
      <c r="C952" s="60" t="s">
        <v>1860</v>
      </c>
      <c r="D952" s="53" t="s">
        <v>1861</v>
      </c>
      <c r="E952" s="60" t="s">
        <v>1863</v>
      </c>
      <c r="F952" s="59">
        <f>VLOOKUP(E952,[1]!CodeIATA[#All],2,FALSE)</f>
        <v>1.6434</v>
      </c>
      <c r="G952"/>
    </row>
    <row r="953" spans="1:7" x14ac:dyDescent="0.25">
      <c r="A953" s="53" t="s">
        <v>640</v>
      </c>
      <c r="B953" s="53" t="s">
        <v>35</v>
      </c>
      <c r="C953" s="60" t="s">
        <v>638</v>
      </c>
      <c r="D953" s="53" t="s">
        <v>639</v>
      </c>
      <c r="E953" s="53" t="s">
        <v>1855</v>
      </c>
      <c r="F953" s="59">
        <f>VLOOKUP(E953,[1]!CodeIATA[#All],2,FALSE)</f>
        <v>0.88680000000000003</v>
      </c>
      <c r="G953"/>
    </row>
    <row r="954" spans="1:7" x14ac:dyDescent="0.25">
      <c r="A954" s="53" t="s">
        <v>643</v>
      </c>
      <c r="B954" s="53" t="s">
        <v>26</v>
      </c>
      <c r="C954" s="60" t="s">
        <v>641</v>
      </c>
      <c r="D954" s="53" t="s">
        <v>642</v>
      </c>
      <c r="E954" s="53" t="s">
        <v>1891</v>
      </c>
      <c r="F954" s="59">
        <f>VLOOKUP(E954,[1]!CodeIATA[#All],2,FALSE)</f>
        <v>0.69869999999999999</v>
      </c>
      <c r="G954"/>
    </row>
    <row r="955" spans="1:7" x14ac:dyDescent="0.25">
      <c r="A955" s="51" t="s">
        <v>1892</v>
      </c>
      <c r="B955" s="53" t="s">
        <v>26</v>
      </c>
      <c r="C955" s="60" t="s">
        <v>641</v>
      </c>
      <c r="D955" s="53" t="s">
        <v>642</v>
      </c>
      <c r="E955" s="53" t="s">
        <v>1893</v>
      </c>
      <c r="F955" s="59">
        <f>VLOOKUP(E955,[1]!CodeIATA[#All],2,FALSE)</f>
        <v>0.89529999999999998</v>
      </c>
      <c r="G955"/>
    </row>
    <row r="956" spans="1:7" x14ac:dyDescent="0.25">
      <c r="A956" s="51" t="s">
        <v>2337</v>
      </c>
      <c r="B956" s="53" t="s">
        <v>26</v>
      </c>
      <c r="C956" s="60" t="s">
        <v>641</v>
      </c>
      <c r="D956" s="53" t="s">
        <v>642</v>
      </c>
      <c r="E956" s="53" t="s">
        <v>930</v>
      </c>
      <c r="F956" s="59">
        <f>VLOOKUP(E956,[1]!CodeIATA[#All],2,FALSE)</f>
        <v>1.4288000000000001</v>
      </c>
      <c r="G956"/>
    </row>
    <row r="957" spans="1:7" x14ac:dyDescent="0.25">
      <c r="A957" s="51" t="s">
        <v>2338</v>
      </c>
      <c r="B957" s="53" t="s">
        <v>26</v>
      </c>
      <c r="C957" s="60" t="s">
        <v>641</v>
      </c>
      <c r="D957" s="53" t="s">
        <v>642</v>
      </c>
      <c r="E957" s="53" t="s">
        <v>2339</v>
      </c>
      <c r="F957" s="59">
        <f>VLOOKUP(E957,[1]!CodeIATA[#All],2,FALSE)</f>
        <v>0.82579999999999998</v>
      </c>
      <c r="G957"/>
    </row>
    <row r="958" spans="1:7" x14ac:dyDescent="0.25">
      <c r="A958" s="62" t="s">
        <v>1894</v>
      </c>
      <c r="B958" s="53" t="s">
        <v>26</v>
      </c>
      <c r="C958" s="60" t="s">
        <v>641</v>
      </c>
      <c r="D958" s="53" t="s">
        <v>642</v>
      </c>
      <c r="E958" s="53" t="s">
        <v>1895</v>
      </c>
      <c r="F958" s="59">
        <f>VLOOKUP(E958,[1]!CodeIATA[#All],2,FALSE)</f>
        <v>1.0401</v>
      </c>
      <c r="G958"/>
    </row>
    <row r="959" spans="1:7" x14ac:dyDescent="0.25">
      <c r="A959" s="51" t="s">
        <v>1896</v>
      </c>
      <c r="B959" s="53" t="s">
        <v>26</v>
      </c>
      <c r="C959" s="60" t="s">
        <v>641</v>
      </c>
      <c r="D959" s="53" t="s">
        <v>642</v>
      </c>
      <c r="E959" s="53" t="s">
        <v>1895</v>
      </c>
      <c r="F959" s="59">
        <f>VLOOKUP(E959,[1]!CodeIATA[#All],2,FALSE)</f>
        <v>1.0401</v>
      </c>
      <c r="G959"/>
    </row>
    <row r="960" spans="1:7" x14ac:dyDescent="0.25">
      <c r="A960" s="53" t="s">
        <v>644</v>
      </c>
      <c r="B960" s="53" t="s">
        <v>26</v>
      </c>
      <c r="C960" s="60" t="s">
        <v>641</v>
      </c>
      <c r="D960" s="53" t="s">
        <v>642</v>
      </c>
      <c r="E960" s="60" t="s">
        <v>1897</v>
      </c>
      <c r="F960" s="59">
        <f>VLOOKUP(E960,[1]!CodeIATA[#All],2,FALSE)</f>
        <v>1.1830000000000001</v>
      </c>
      <c r="G960"/>
    </row>
    <row r="961" spans="1:7" x14ac:dyDescent="0.25">
      <c r="A961" t="s">
        <v>2340</v>
      </c>
      <c r="B961" s="53" t="s">
        <v>26</v>
      </c>
      <c r="C961" s="60" t="s">
        <v>641</v>
      </c>
      <c r="D961" s="53" t="s">
        <v>642</v>
      </c>
      <c r="E961" s="53" t="s">
        <v>1891</v>
      </c>
      <c r="F961" s="59">
        <f>VLOOKUP(E961,[1]!CodeIATA[#All],2,FALSE)</f>
        <v>0.69869999999999999</v>
      </c>
      <c r="G961"/>
    </row>
    <row r="962" spans="1:7" x14ac:dyDescent="0.25">
      <c r="A962" s="53" t="s">
        <v>645</v>
      </c>
      <c r="B962" s="53" t="s">
        <v>26</v>
      </c>
      <c r="C962" s="60" t="s">
        <v>641</v>
      </c>
      <c r="D962" s="53" t="s">
        <v>642</v>
      </c>
      <c r="E962" s="60" t="s">
        <v>1893</v>
      </c>
      <c r="F962" s="59">
        <f>VLOOKUP(E962,[1]!CodeIATA[#All],2,FALSE)</f>
        <v>0.89529999999999998</v>
      </c>
      <c r="G962"/>
    </row>
    <row r="963" spans="1:7" x14ac:dyDescent="0.25">
      <c r="A963" s="53" t="s">
        <v>2341</v>
      </c>
      <c r="B963" s="53" t="s">
        <v>26</v>
      </c>
      <c r="C963" s="60" t="s">
        <v>641</v>
      </c>
      <c r="D963" s="53" t="s">
        <v>642</v>
      </c>
      <c r="E963" s="53" t="s">
        <v>2207</v>
      </c>
      <c r="F963" s="59">
        <f>VLOOKUP(E963,[1]!CodeIATA[#All],2,FALSE)</f>
        <v>1.0971</v>
      </c>
      <c r="G963"/>
    </row>
    <row r="964" spans="1:7" x14ac:dyDescent="0.25">
      <c r="A964" s="53" t="s">
        <v>2342</v>
      </c>
      <c r="B964" s="53" t="s">
        <v>26</v>
      </c>
      <c r="C964" s="60" t="s">
        <v>641</v>
      </c>
      <c r="D964" s="53" t="s">
        <v>642</v>
      </c>
      <c r="E964" s="53" t="s">
        <v>2343</v>
      </c>
      <c r="F964" s="59">
        <f>VLOOKUP(E964,[1]!CodeIATA[#All],2,FALSE)</f>
        <v>1.1046</v>
      </c>
      <c r="G964"/>
    </row>
    <row r="965" spans="1:7" x14ac:dyDescent="0.25">
      <c r="A965" s="53" t="s">
        <v>646</v>
      </c>
      <c r="B965" s="53" t="s">
        <v>26</v>
      </c>
      <c r="C965" s="60" t="s">
        <v>641</v>
      </c>
      <c r="D965" s="53" t="s">
        <v>642</v>
      </c>
      <c r="E965" s="60" t="s">
        <v>1897</v>
      </c>
      <c r="F965" s="59">
        <f>VLOOKUP(E965,[1]!CodeIATA[#All],2,FALSE)</f>
        <v>1.1830000000000001</v>
      </c>
      <c r="G965"/>
    </row>
    <row r="966" spans="1:7" x14ac:dyDescent="0.25">
      <c r="A966" s="53" t="s">
        <v>647</v>
      </c>
      <c r="B966" s="53" t="s">
        <v>26</v>
      </c>
      <c r="C966" s="60" t="s">
        <v>641</v>
      </c>
      <c r="D966" s="53" t="s">
        <v>642</v>
      </c>
      <c r="E966" s="60" t="s">
        <v>1895</v>
      </c>
      <c r="F966" s="59">
        <f>VLOOKUP(E966,[1]!CodeIATA[#All],2,FALSE)</f>
        <v>1.0401</v>
      </c>
      <c r="G966"/>
    </row>
    <row r="967" spans="1:7" x14ac:dyDescent="0.25">
      <c r="A967" s="53" t="s">
        <v>1898</v>
      </c>
      <c r="B967" s="53" t="s">
        <v>26</v>
      </c>
      <c r="C967" s="60" t="s">
        <v>641</v>
      </c>
      <c r="D967" s="53" t="s">
        <v>642</v>
      </c>
      <c r="E967" s="53" t="s">
        <v>1891</v>
      </c>
      <c r="F967" s="59">
        <f>VLOOKUP(E967,[1]!CodeIATA[#All],2,FALSE)</f>
        <v>0.69869999999999999</v>
      </c>
      <c r="G967"/>
    </row>
    <row r="968" spans="1:7" x14ac:dyDescent="0.25">
      <c r="A968" s="53" t="s">
        <v>648</v>
      </c>
      <c r="B968" s="53" t="s">
        <v>26</v>
      </c>
      <c r="C968" s="60" t="s">
        <v>641</v>
      </c>
      <c r="D968" s="53" t="s">
        <v>642</v>
      </c>
      <c r="E968" s="69" t="s">
        <v>932</v>
      </c>
      <c r="F968" s="59">
        <f>VLOOKUP(E968,[1]!CodeIATA[#All],2,FALSE)</f>
        <v>0.92749999999999999</v>
      </c>
      <c r="G968"/>
    </row>
    <row r="969" spans="1:7" x14ac:dyDescent="0.25">
      <c r="A969" s="51" t="s">
        <v>1899</v>
      </c>
      <c r="B969" s="53" t="s">
        <v>26</v>
      </c>
      <c r="C969" s="60" t="s">
        <v>641</v>
      </c>
      <c r="D969" s="53" t="s">
        <v>642</v>
      </c>
      <c r="E969" s="53" t="s">
        <v>1893</v>
      </c>
      <c r="F969" s="59">
        <f>VLOOKUP(E969,[1]!CodeIATA[#All],2,FALSE)</f>
        <v>0.89529999999999998</v>
      </c>
      <c r="G969"/>
    </row>
    <row r="970" spans="1:7" x14ac:dyDescent="0.25">
      <c r="A970" s="51" t="s">
        <v>1900</v>
      </c>
      <c r="B970" s="53" t="s">
        <v>26</v>
      </c>
      <c r="C970" s="60" t="s">
        <v>641</v>
      </c>
      <c r="D970" s="53" t="s">
        <v>642</v>
      </c>
      <c r="E970" s="53" t="s">
        <v>1891</v>
      </c>
      <c r="F970" s="59">
        <f>VLOOKUP(E970,[1]!CodeIATA[#All],2,FALSE)</f>
        <v>0.69869999999999999</v>
      </c>
      <c r="G970"/>
    </row>
    <row r="971" spans="1:7" x14ac:dyDescent="0.25">
      <c r="A971" s="53" t="s">
        <v>649</v>
      </c>
      <c r="B971" s="53" t="s">
        <v>26</v>
      </c>
      <c r="C971" s="60" t="s">
        <v>641</v>
      </c>
      <c r="D971" s="53" t="s">
        <v>642</v>
      </c>
      <c r="E971" s="53" t="s">
        <v>1895</v>
      </c>
      <c r="F971" s="59">
        <f>VLOOKUP(E971,[1]!CodeIATA[#All],2,FALSE)</f>
        <v>1.0401</v>
      </c>
      <c r="G971"/>
    </row>
    <row r="972" spans="1:7" x14ac:dyDescent="0.25">
      <c r="A972" s="53" t="s">
        <v>2344</v>
      </c>
      <c r="B972" s="53" t="s">
        <v>26</v>
      </c>
      <c r="C972" s="60" t="s">
        <v>641</v>
      </c>
      <c r="D972" s="53" t="s">
        <v>642</v>
      </c>
      <c r="E972" s="53" t="s">
        <v>1891</v>
      </c>
      <c r="F972" s="59">
        <f>VLOOKUP(E972,[1]!CodeIATA[#All],2,FALSE)</f>
        <v>0.69869999999999999</v>
      </c>
      <c r="G972"/>
    </row>
    <row r="973" spans="1:7" x14ac:dyDescent="0.25">
      <c r="A973" s="53" t="s">
        <v>650</v>
      </c>
      <c r="B973" s="53" t="s">
        <v>26</v>
      </c>
      <c r="C973" s="60" t="s">
        <v>641</v>
      </c>
      <c r="D973" s="53" t="s">
        <v>642</v>
      </c>
      <c r="E973" s="69" t="s">
        <v>1893</v>
      </c>
      <c r="F973" s="59">
        <f>VLOOKUP(E973,[1]!CodeIATA[#All],2,FALSE)</f>
        <v>0.89529999999999998</v>
      </c>
      <c r="G973"/>
    </row>
    <row r="974" spans="1:7" x14ac:dyDescent="0.25">
      <c r="A974" s="53" t="s">
        <v>651</v>
      </c>
      <c r="B974" s="53" t="s">
        <v>26</v>
      </c>
      <c r="C974" s="60" t="s">
        <v>641</v>
      </c>
      <c r="D974" s="53" t="s">
        <v>642</v>
      </c>
      <c r="E974" s="53" t="s">
        <v>1891</v>
      </c>
      <c r="F974" s="59">
        <f>VLOOKUP(E974,[1]!CodeIATA[#All],2,FALSE)</f>
        <v>0.69869999999999999</v>
      </c>
      <c r="G974"/>
    </row>
    <row r="975" spans="1:7" x14ac:dyDescent="0.25">
      <c r="A975" s="53" t="s">
        <v>2345</v>
      </c>
      <c r="B975" s="53" t="s">
        <v>26</v>
      </c>
      <c r="C975" s="60" t="s">
        <v>641</v>
      </c>
      <c r="D975" s="53" t="s">
        <v>642</v>
      </c>
      <c r="E975" s="53" t="s">
        <v>1891</v>
      </c>
      <c r="F975" s="59">
        <f>VLOOKUP(E975,[1]!CodeIATA[#All],2,FALSE)</f>
        <v>0.69869999999999999</v>
      </c>
      <c r="G975"/>
    </row>
    <row r="976" spans="1:7" x14ac:dyDescent="0.25">
      <c r="A976" s="53" t="s">
        <v>2346</v>
      </c>
      <c r="B976" s="53" t="s">
        <v>26</v>
      </c>
      <c r="C976" s="60" t="s">
        <v>641</v>
      </c>
      <c r="D976" s="53" t="s">
        <v>642</v>
      </c>
      <c r="E976" s="53" t="s">
        <v>2343</v>
      </c>
      <c r="F976" s="59">
        <f>VLOOKUP(E976,[1]!CodeIATA[#All],2,FALSE)</f>
        <v>1.1046</v>
      </c>
      <c r="G976"/>
    </row>
    <row r="977" spans="1:7" x14ac:dyDescent="0.25">
      <c r="A977" s="53" t="s">
        <v>2347</v>
      </c>
      <c r="B977" s="53" t="s">
        <v>26</v>
      </c>
      <c r="C977" s="60" t="s">
        <v>641</v>
      </c>
      <c r="D977" s="53" t="s">
        <v>642</v>
      </c>
      <c r="E977" s="53" t="s">
        <v>2343</v>
      </c>
      <c r="F977" s="59">
        <f>VLOOKUP(E977,[1]!CodeIATA[#All],2,FALSE)</f>
        <v>1.1046</v>
      </c>
      <c r="G977"/>
    </row>
    <row r="978" spans="1:7" x14ac:dyDescent="0.25">
      <c r="A978" s="53" t="s">
        <v>2348</v>
      </c>
      <c r="B978" s="53" t="s">
        <v>26</v>
      </c>
      <c r="C978" s="60" t="s">
        <v>641</v>
      </c>
      <c r="D978" s="53" t="s">
        <v>642</v>
      </c>
      <c r="E978" s="60" t="s">
        <v>1897</v>
      </c>
      <c r="F978" s="59">
        <f>VLOOKUP(E978,[1]!CodeIATA[#All],2,FALSE)</f>
        <v>1.1830000000000001</v>
      </c>
      <c r="G978"/>
    </row>
    <row r="979" spans="1:7" x14ac:dyDescent="0.25">
      <c r="A979" s="53" t="s">
        <v>654</v>
      </c>
      <c r="B979" s="53" t="s">
        <v>26</v>
      </c>
      <c r="C979" s="60" t="s">
        <v>652</v>
      </c>
      <c r="D979" s="53" t="s">
        <v>653</v>
      </c>
      <c r="E979" s="69" t="s">
        <v>1864</v>
      </c>
      <c r="F979" s="59">
        <f>VLOOKUP(E979,[1]!CodeIATA[#All],2,FALSE)</f>
        <v>1.1558999999999999</v>
      </c>
      <c r="G979"/>
    </row>
    <row r="980" spans="1:7" x14ac:dyDescent="0.25">
      <c r="A980" s="53" t="s">
        <v>655</v>
      </c>
      <c r="B980" s="53" t="s">
        <v>26</v>
      </c>
      <c r="C980" s="60" t="s">
        <v>652</v>
      </c>
      <c r="D980" s="53" t="s">
        <v>653</v>
      </c>
      <c r="E980" s="53" t="s">
        <v>1865</v>
      </c>
      <c r="F980" s="59">
        <f>VLOOKUP(E980,[1]!CodeIATA[#All],2,FALSE)</f>
        <v>1.4639</v>
      </c>
      <c r="G980"/>
    </row>
    <row r="981" spans="1:7" x14ac:dyDescent="0.25">
      <c r="A981" s="51" t="s">
        <v>1866</v>
      </c>
      <c r="B981" s="53" t="s">
        <v>26</v>
      </c>
      <c r="C981" s="60" t="s">
        <v>652</v>
      </c>
      <c r="D981" s="53" t="s">
        <v>653</v>
      </c>
      <c r="E981" s="69" t="s">
        <v>1867</v>
      </c>
      <c r="F981" s="59">
        <f>VLOOKUP(E981,[1]!CodeIATA[#All],2,FALSE)</f>
        <v>0.97740000000000005</v>
      </c>
      <c r="G981"/>
    </row>
    <row r="982" spans="1:7" x14ac:dyDescent="0.25">
      <c r="A982" s="53" t="s">
        <v>656</v>
      </c>
      <c r="B982" s="53" t="s">
        <v>26</v>
      </c>
      <c r="C982" s="60" t="s">
        <v>652</v>
      </c>
      <c r="D982" s="53" t="s">
        <v>653</v>
      </c>
      <c r="E982" s="60" t="s">
        <v>1868</v>
      </c>
      <c r="F982" s="59">
        <f>VLOOKUP(E982,[1]!CodeIATA[#All],2,FALSE)</f>
        <v>1.5378000000000001</v>
      </c>
      <c r="G982"/>
    </row>
    <row r="983" spans="1:7" x14ac:dyDescent="0.25">
      <c r="A983" t="s">
        <v>657</v>
      </c>
      <c r="B983" s="53" t="s">
        <v>26</v>
      </c>
      <c r="C983" s="60" t="s">
        <v>652</v>
      </c>
      <c r="D983" s="53" t="s">
        <v>653</v>
      </c>
      <c r="E983" s="53" t="s">
        <v>1869</v>
      </c>
      <c r="F983" s="59">
        <f>VLOOKUP(E983,[1]!CodeIATA[#All],2,FALSE)</f>
        <v>1.2424999999999999</v>
      </c>
      <c r="G983"/>
    </row>
    <row r="984" spans="1:7" x14ac:dyDescent="0.25">
      <c r="A984" t="s">
        <v>658</v>
      </c>
      <c r="B984" s="53" t="s">
        <v>26</v>
      </c>
      <c r="C984" s="60" t="s">
        <v>652</v>
      </c>
      <c r="D984" s="53" t="s">
        <v>653</v>
      </c>
      <c r="E984" s="60" t="s">
        <v>1865</v>
      </c>
      <c r="F984" s="59">
        <f>VLOOKUP(E984,[1]!CodeIATA[#All],2,FALSE)</f>
        <v>1.4639</v>
      </c>
      <c r="G984"/>
    </row>
    <row r="985" spans="1:7" x14ac:dyDescent="0.25">
      <c r="A985" s="53" t="s">
        <v>659</v>
      </c>
      <c r="B985" s="53" t="s">
        <v>26</v>
      </c>
      <c r="C985" s="60" t="s">
        <v>652</v>
      </c>
      <c r="D985" s="53" t="s">
        <v>653</v>
      </c>
      <c r="E985" s="60" t="s">
        <v>1870</v>
      </c>
      <c r="F985" s="59">
        <f>VLOOKUP(E985,[1]!CodeIATA[#All],2,FALSE)</f>
        <v>1.2842</v>
      </c>
      <c r="G985"/>
    </row>
    <row r="986" spans="1:7" x14ac:dyDescent="0.25">
      <c r="A986" s="51" t="s">
        <v>1871</v>
      </c>
      <c r="B986" s="53" t="s">
        <v>26</v>
      </c>
      <c r="C986" s="60" t="s">
        <v>652</v>
      </c>
      <c r="D986" s="53" t="s">
        <v>653</v>
      </c>
      <c r="E986" s="69" t="s">
        <v>1868</v>
      </c>
      <c r="F986" s="59">
        <f>VLOOKUP(E986,[1]!CodeIATA[#All],2,FALSE)</f>
        <v>1.5378000000000001</v>
      </c>
      <c r="G986"/>
    </row>
    <row r="987" spans="1:7" x14ac:dyDescent="0.25">
      <c r="A987" s="53" t="s">
        <v>660</v>
      </c>
      <c r="B987" s="53" t="s">
        <v>26</v>
      </c>
      <c r="C987" s="60" t="s">
        <v>652</v>
      </c>
      <c r="D987" s="53" t="s">
        <v>653</v>
      </c>
      <c r="E987" s="60" t="s">
        <v>1872</v>
      </c>
      <c r="F987" s="59">
        <f>VLOOKUP(E987,[1]!CodeIATA[#All],2,FALSE)</f>
        <v>1.4175</v>
      </c>
      <c r="G987"/>
    </row>
    <row r="988" spans="1:7" x14ac:dyDescent="0.25">
      <c r="A988" s="53" t="s">
        <v>661</v>
      </c>
      <c r="B988" s="53" t="s">
        <v>26</v>
      </c>
      <c r="C988" s="60" t="s">
        <v>652</v>
      </c>
      <c r="D988" s="53" t="s">
        <v>653</v>
      </c>
      <c r="E988" s="69" t="s">
        <v>1870</v>
      </c>
      <c r="F988" s="59">
        <f>VLOOKUP(E988,[1]!CodeIATA[#All],2,FALSE)</f>
        <v>1.2842</v>
      </c>
      <c r="G988"/>
    </row>
    <row r="989" spans="1:7" x14ac:dyDescent="0.25">
      <c r="A989" s="53" t="s">
        <v>664</v>
      </c>
      <c r="B989" s="53" t="s">
        <v>233</v>
      </c>
      <c r="C989" s="60" t="s">
        <v>662</v>
      </c>
      <c r="D989" s="53" t="s">
        <v>663</v>
      </c>
      <c r="E989" s="53" t="s">
        <v>1854</v>
      </c>
      <c r="F989" s="59">
        <f>VLOOKUP(E989,[1]!CodeIATA[#All],2,FALSE)</f>
        <v>1.6534</v>
      </c>
      <c r="G989"/>
    </row>
    <row r="990" spans="1:7" x14ac:dyDescent="0.25">
      <c r="A990" s="53" t="s">
        <v>2349</v>
      </c>
      <c r="B990" s="53" t="s">
        <v>233</v>
      </c>
      <c r="C990" s="60" t="s">
        <v>662</v>
      </c>
      <c r="D990" s="53" t="s">
        <v>663</v>
      </c>
      <c r="E990" s="69" t="s">
        <v>2350</v>
      </c>
      <c r="F990" s="59">
        <f>VLOOKUP(E990,[1]!CodeIATA[#All],2,FALSE)</f>
        <v>1.3170999999999999</v>
      </c>
      <c r="G990"/>
    </row>
    <row r="991" spans="1:7" x14ac:dyDescent="0.25">
      <c r="A991" s="53" t="s">
        <v>667</v>
      </c>
      <c r="B991" s="53" t="s">
        <v>47</v>
      </c>
      <c r="C991" s="60" t="s">
        <v>665</v>
      </c>
      <c r="D991" s="53" t="s">
        <v>666</v>
      </c>
      <c r="E991" s="53" t="s">
        <v>1877</v>
      </c>
      <c r="F991" s="59">
        <f>VLOOKUP(E991,[1]!CodeIATA[#All],2,FALSE)</f>
        <v>2.0085000000000002</v>
      </c>
      <c r="G991"/>
    </row>
    <row r="992" spans="1:7" x14ac:dyDescent="0.25">
      <c r="A992" s="53" t="s">
        <v>668</v>
      </c>
      <c r="B992" s="53" t="s">
        <v>47</v>
      </c>
      <c r="C992" s="60" t="s">
        <v>665</v>
      </c>
      <c r="D992" s="53" t="s">
        <v>666</v>
      </c>
      <c r="E992" s="60" t="s">
        <v>1878</v>
      </c>
      <c r="F992" s="59">
        <f>VLOOKUP(E992,[1]!CodeIATA[#All],2,FALSE)</f>
        <v>2.1575000000000002</v>
      </c>
      <c r="G992"/>
    </row>
    <row r="993" spans="1:7" x14ac:dyDescent="0.25">
      <c r="A993" s="53" t="s">
        <v>2351</v>
      </c>
      <c r="B993" s="53" t="s">
        <v>47</v>
      </c>
      <c r="C993" s="60" t="s">
        <v>665</v>
      </c>
      <c r="D993" s="53" t="s">
        <v>666</v>
      </c>
      <c r="E993" s="60" t="s">
        <v>1879</v>
      </c>
      <c r="F993" s="59">
        <f>VLOOKUP(E993,[1]!CodeIATA[#All],2,FALSE)</f>
        <v>1.8186</v>
      </c>
      <c r="G993"/>
    </row>
    <row r="994" spans="1:7" x14ac:dyDescent="0.25">
      <c r="A994" s="53" t="s">
        <v>2352</v>
      </c>
      <c r="B994" s="53" t="s">
        <v>47</v>
      </c>
      <c r="C994" s="60" t="s">
        <v>665</v>
      </c>
      <c r="D994" s="53" t="s">
        <v>666</v>
      </c>
      <c r="E994" s="60" t="s">
        <v>2353</v>
      </c>
      <c r="F994" s="59">
        <f>VLOOKUP(E994,[1]!CodeIATA[#All],2,FALSE)</f>
        <v>1.8620000000000001</v>
      </c>
      <c r="G994"/>
    </row>
    <row r="995" spans="1:7" x14ac:dyDescent="0.25">
      <c r="A995" s="53" t="s">
        <v>2354</v>
      </c>
      <c r="B995" s="53" t="s">
        <v>47</v>
      </c>
      <c r="C995" s="60" t="s">
        <v>665</v>
      </c>
      <c r="D995" s="53" t="s">
        <v>666</v>
      </c>
      <c r="E995" s="60" t="s">
        <v>2355</v>
      </c>
      <c r="F995" s="59">
        <f>VLOOKUP(E995,[1]!CodeIATA[#All],2,FALSE)</f>
        <v>2.0806</v>
      </c>
      <c r="G995"/>
    </row>
    <row r="996" spans="1:7" x14ac:dyDescent="0.25">
      <c r="A996" s="53" t="s">
        <v>1880</v>
      </c>
      <c r="B996" s="53" t="s">
        <v>47</v>
      </c>
      <c r="C996" s="60" t="s">
        <v>665</v>
      </c>
      <c r="D996" s="53" t="s">
        <v>666</v>
      </c>
      <c r="E996" s="60" t="s">
        <v>1881</v>
      </c>
      <c r="F996" s="59">
        <f>VLOOKUP(E996,[1]!CodeIATA[#All],2,FALSE)</f>
        <v>1.6858</v>
      </c>
      <c r="G996"/>
    </row>
    <row r="997" spans="1:7" x14ac:dyDescent="0.25">
      <c r="A997" s="53" t="s">
        <v>669</v>
      </c>
      <c r="B997" s="53" t="s">
        <v>47</v>
      </c>
      <c r="C997" s="60" t="s">
        <v>665</v>
      </c>
      <c r="D997" s="53" t="s">
        <v>666</v>
      </c>
      <c r="E997" s="60" t="s">
        <v>1882</v>
      </c>
      <c r="F997" s="59">
        <f>VLOOKUP(E997,[1]!CodeIATA[#All],2,FALSE)</f>
        <v>2.1165000000000003</v>
      </c>
      <c r="G997"/>
    </row>
    <row r="998" spans="1:7" x14ac:dyDescent="0.25">
      <c r="A998" s="53" t="s">
        <v>1885</v>
      </c>
      <c r="B998" s="53" t="s">
        <v>30</v>
      </c>
      <c r="C998" s="60" t="s">
        <v>1883</v>
      </c>
      <c r="D998" s="53" t="s">
        <v>1884</v>
      </c>
      <c r="E998" s="60" t="s">
        <v>1886</v>
      </c>
      <c r="F998" s="59">
        <f>VLOOKUP(E998,[1]!CodeIATA[#All],2,FALSE)</f>
        <v>1.2943</v>
      </c>
      <c r="G998"/>
    </row>
    <row r="999" spans="1:7" x14ac:dyDescent="0.25">
      <c r="A999" s="53" t="s">
        <v>1887</v>
      </c>
      <c r="B999" s="53" t="s">
        <v>30</v>
      </c>
      <c r="C999" s="60" t="s">
        <v>1883</v>
      </c>
      <c r="D999" s="53" t="s">
        <v>1884</v>
      </c>
      <c r="E999" s="60" t="s">
        <v>1886</v>
      </c>
      <c r="F999" s="59">
        <f>VLOOKUP(E999,[1]!CodeIATA[#All],2,FALSE)</f>
        <v>1.2943</v>
      </c>
      <c r="G999"/>
    </row>
    <row r="1000" spans="1:7" x14ac:dyDescent="0.25">
      <c r="A1000" s="53" t="s">
        <v>2356</v>
      </c>
      <c r="B1000" s="53" t="s">
        <v>30</v>
      </c>
      <c r="C1000" s="53" t="s">
        <v>2357</v>
      </c>
      <c r="D1000" s="53" t="s">
        <v>2358</v>
      </c>
      <c r="E1000" s="53" t="s">
        <v>2359</v>
      </c>
      <c r="F1000" s="59">
        <f>VLOOKUP(E1000,[1]!CodeIATA[#All],2,FALSE)</f>
        <v>1.6024999999999998</v>
      </c>
      <c r="G1000"/>
    </row>
    <row r="1001" spans="1:7" x14ac:dyDescent="0.25">
      <c r="A1001" s="53" t="s">
        <v>672</v>
      </c>
      <c r="B1001" s="53" t="s">
        <v>35</v>
      </c>
      <c r="C1001" s="60" t="s">
        <v>670</v>
      </c>
      <c r="D1001" s="53" t="s">
        <v>671</v>
      </c>
      <c r="E1001" s="53" t="s">
        <v>1888</v>
      </c>
      <c r="F1001" s="59">
        <f>VLOOKUP(E1001,[1]!CodeIATA[#All],2,FALSE)</f>
        <v>0.82589999999999997</v>
      </c>
      <c r="G1001"/>
    </row>
    <row r="1002" spans="1:7" x14ac:dyDescent="0.25">
      <c r="A1002" s="52" t="s">
        <v>1889</v>
      </c>
      <c r="B1002" s="53" t="s">
        <v>35</v>
      </c>
      <c r="C1002" s="60" t="s">
        <v>670</v>
      </c>
      <c r="D1002" s="53" t="s">
        <v>671</v>
      </c>
      <c r="E1002" s="53" t="s">
        <v>1888</v>
      </c>
      <c r="F1002" s="59">
        <f>VLOOKUP(E1002,[1]!CodeIATA[#All],2,FALSE)</f>
        <v>0.82589999999999997</v>
      </c>
      <c r="G1002"/>
    </row>
    <row r="1003" spans="1:7" x14ac:dyDescent="0.25">
      <c r="A1003" s="53" t="s">
        <v>675</v>
      </c>
      <c r="B1003" s="53" t="s">
        <v>35</v>
      </c>
      <c r="C1003" s="60" t="s">
        <v>673</v>
      </c>
      <c r="D1003" s="53" t="s">
        <v>674</v>
      </c>
      <c r="E1003" s="60" t="s">
        <v>1901</v>
      </c>
      <c r="F1003" s="59">
        <f>VLOOKUP(E1003,[1]!CodeIATA[#All],2,FALSE)</f>
        <v>1.0212000000000001</v>
      </c>
      <c r="G1003"/>
    </row>
    <row r="1004" spans="1:7" x14ac:dyDescent="0.25">
      <c r="A1004" s="53" t="s">
        <v>676</v>
      </c>
      <c r="B1004" s="53" t="s">
        <v>35</v>
      </c>
      <c r="C1004" s="60" t="s">
        <v>673</v>
      </c>
      <c r="D1004" s="53" t="s">
        <v>674</v>
      </c>
      <c r="E1004" s="53" t="s">
        <v>1902</v>
      </c>
      <c r="F1004" s="59">
        <f>VLOOKUP(E1004,[1]!CodeIATA[#All],2,FALSE)</f>
        <v>0.8548</v>
      </c>
      <c r="G1004"/>
    </row>
    <row r="1005" spans="1:7" x14ac:dyDescent="0.25">
      <c r="A1005" s="53" t="s">
        <v>2360</v>
      </c>
      <c r="B1005" s="53" t="s">
        <v>35</v>
      </c>
      <c r="C1005" s="60" t="s">
        <v>673</v>
      </c>
      <c r="D1005" s="53" t="s">
        <v>674</v>
      </c>
      <c r="E1005" s="60" t="s">
        <v>2361</v>
      </c>
      <c r="F1005" s="59">
        <f>VLOOKUP(E1005,[1]!CodeIATA[#All],2,FALSE)</f>
        <v>0.99199999999999999</v>
      </c>
      <c r="G1005"/>
    </row>
    <row r="1006" spans="1:7" x14ac:dyDescent="0.25">
      <c r="A1006" s="53" t="s">
        <v>679</v>
      </c>
      <c r="B1006" s="53" t="s">
        <v>233</v>
      </c>
      <c r="C1006" s="60" t="s">
        <v>677</v>
      </c>
      <c r="D1006" s="53" t="s">
        <v>678</v>
      </c>
      <c r="E1006" s="60" t="s">
        <v>1903</v>
      </c>
      <c r="F1006" s="59">
        <f>VLOOKUP(E1006,[1]!CodeIATA[#All],2,FALSE)</f>
        <v>1.8012999999999999</v>
      </c>
      <c r="G1006"/>
    </row>
    <row r="1007" spans="1:7" x14ac:dyDescent="0.25">
      <c r="A1007" s="53" t="s">
        <v>2362</v>
      </c>
      <c r="B1007" s="53" t="s">
        <v>26</v>
      </c>
      <c r="C1007" s="60" t="s">
        <v>680</v>
      </c>
      <c r="D1007" s="53" t="s">
        <v>681</v>
      </c>
      <c r="E1007" s="69" t="s">
        <v>1909</v>
      </c>
      <c r="F1007" s="59">
        <f>VLOOKUP(E1007,[1]!CodeIATA[#All],2,FALSE)</f>
        <v>1.1293</v>
      </c>
      <c r="G1007"/>
    </row>
    <row r="1008" spans="1:7" x14ac:dyDescent="0.25">
      <c r="A1008" t="s">
        <v>682</v>
      </c>
      <c r="B1008" s="53" t="s">
        <v>26</v>
      </c>
      <c r="C1008" s="60" t="s">
        <v>680</v>
      </c>
      <c r="D1008" s="53" t="s">
        <v>681</v>
      </c>
      <c r="E1008" s="60" t="s">
        <v>1904</v>
      </c>
      <c r="F1008" s="59">
        <f>VLOOKUP(E1008,[1]!CodeIATA[#All],2,FALSE)</f>
        <v>1.2784</v>
      </c>
      <c r="G1008"/>
    </row>
    <row r="1009" spans="1:7" x14ac:dyDescent="0.25">
      <c r="A1009" t="s">
        <v>2363</v>
      </c>
      <c r="B1009" s="53" t="s">
        <v>26</v>
      </c>
      <c r="C1009" s="60" t="s">
        <v>680</v>
      </c>
      <c r="D1009" s="53" t="s">
        <v>681</v>
      </c>
      <c r="E1009" s="69" t="s">
        <v>2364</v>
      </c>
      <c r="F1009" s="59">
        <f>VLOOKUP(E1009,[1]!CodeIATA[#All],2,FALSE)</f>
        <v>0.94110000000000005</v>
      </c>
      <c r="G1009"/>
    </row>
    <row r="1010" spans="1:7" x14ac:dyDescent="0.25">
      <c r="A1010" s="53" t="s">
        <v>683</v>
      </c>
      <c r="B1010" s="53" t="s">
        <v>26</v>
      </c>
      <c r="C1010" s="60" t="s">
        <v>680</v>
      </c>
      <c r="D1010" s="53" t="s">
        <v>681</v>
      </c>
      <c r="E1010" s="53" t="s">
        <v>1905</v>
      </c>
      <c r="F1010" s="59">
        <f>VLOOKUP(E1010,[1]!CodeIATA[#All],2,FALSE)</f>
        <v>0.94599999999999995</v>
      </c>
      <c r="G1010"/>
    </row>
    <row r="1011" spans="1:7" x14ac:dyDescent="0.25">
      <c r="A1011" s="53" t="s">
        <v>684</v>
      </c>
      <c r="B1011" s="53" t="s">
        <v>26</v>
      </c>
      <c r="C1011" s="60" t="s">
        <v>680</v>
      </c>
      <c r="D1011" s="53" t="s">
        <v>681</v>
      </c>
      <c r="E1011" s="60" t="s">
        <v>1906</v>
      </c>
      <c r="F1011" s="59">
        <f>VLOOKUP(E1011,[1]!CodeIATA[#All],2,FALSE)</f>
        <v>0.91510000000000002</v>
      </c>
      <c r="G1011"/>
    </row>
    <row r="1012" spans="1:7" x14ac:dyDescent="0.25">
      <c r="A1012" s="53" t="s">
        <v>685</v>
      </c>
      <c r="B1012" s="53" t="s">
        <v>26</v>
      </c>
      <c r="C1012" s="60" t="s">
        <v>680</v>
      </c>
      <c r="D1012" s="53" t="s">
        <v>681</v>
      </c>
      <c r="E1012" s="60" t="s">
        <v>1905</v>
      </c>
      <c r="F1012" s="59">
        <f>VLOOKUP(E1012,[1]!CodeIATA[#All],2,FALSE)</f>
        <v>0.94599999999999995</v>
      </c>
      <c r="G1012"/>
    </row>
    <row r="1013" spans="1:7" x14ac:dyDescent="0.25">
      <c r="A1013" s="53" t="s">
        <v>686</v>
      </c>
      <c r="B1013" s="53" t="s">
        <v>26</v>
      </c>
      <c r="C1013" s="60" t="s">
        <v>680</v>
      </c>
      <c r="D1013" s="53" t="s">
        <v>681</v>
      </c>
      <c r="E1013" s="69" t="s">
        <v>1907</v>
      </c>
      <c r="F1013" s="59">
        <f>VLOOKUP(E1013,[1]!CodeIATA[#All],2,FALSE)</f>
        <v>1.0876999999999999</v>
      </c>
      <c r="G1013"/>
    </row>
    <row r="1014" spans="1:7" x14ac:dyDescent="0.25">
      <c r="A1014" s="52" t="s">
        <v>1908</v>
      </c>
      <c r="B1014" s="53" t="s">
        <v>26</v>
      </c>
      <c r="C1014" s="60" t="s">
        <v>680</v>
      </c>
      <c r="D1014" s="53" t="s">
        <v>681</v>
      </c>
      <c r="E1014" s="53" t="s">
        <v>1909</v>
      </c>
      <c r="F1014" s="59">
        <f>VLOOKUP(E1014,[1]!CodeIATA[#All],2,FALSE)</f>
        <v>1.1293</v>
      </c>
      <c r="G1014"/>
    </row>
    <row r="1015" spans="1:7" x14ac:dyDescent="0.25">
      <c r="A1015" s="53" t="s">
        <v>2365</v>
      </c>
      <c r="B1015" s="53" t="s">
        <v>26</v>
      </c>
      <c r="C1015" s="60" t="s">
        <v>680</v>
      </c>
      <c r="D1015" s="53" t="s">
        <v>681</v>
      </c>
      <c r="E1015" s="69" t="s">
        <v>2366</v>
      </c>
      <c r="F1015" s="59">
        <f>VLOOKUP(E1015,[1]!CodeIATA[#All],2,FALSE)</f>
        <v>0.90090000000000003</v>
      </c>
      <c r="G1015"/>
    </row>
    <row r="1016" spans="1:7" x14ac:dyDescent="0.25">
      <c r="A1016" s="53" t="s">
        <v>687</v>
      </c>
      <c r="B1016" s="53" t="s">
        <v>26</v>
      </c>
      <c r="C1016" s="60" t="s">
        <v>680</v>
      </c>
      <c r="D1016" s="53" t="s">
        <v>681</v>
      </c>
      <c r="E1016" s="69" t="s">
        <v>1907</v>
      </c>
      <c r="F1016" s="59">
        <f>VLOOKUP(E1016,[1]!CodeIATA[#All],2,FALSE)</f>
        <v>1.0876999999999999</v>
      </c>
      <c r="G1016"/>
    </row>
    <row r="1017" spans="1:7" x14ac:dyDescent="0.25">
      <c r="A1017" s="52" t="s">
        <v>1910</v>
      </c>
      <c r="B1017" s="53" t="s">
        <v>26</v>
      </c>
      <c r="C1017" s="60" t="s">
        <v>680</v>
      </c>
      <c r="D1017" s="53" t="s">
        <v>681</v>
      </c>
      <c r="E1017" s="53" t="s">
        <v>1911</v>
      </c>
      <c r="F1017" s="59">
        <f>VLOOKUP(E1017,[1]!CodeIATA[#All],2,FALSE)</f>
        <v>0.97709999999999997</v>
      </c>
      <c r="G1017"/>
    </row>
    <row r="1018" spans="1:7" x14ac:dyDescent="0.25">
      <c r="A1018" s="53" t="s">
        <v>688</v>
      </c>
      <c r="B1018" s="53" t="s">
        <v>26</v>
      </c>
      <c r="C1018" s="60" t="s">
        <v>680</v>
      </c>
      <c r="D1018" s="53" t="s">
        <v>681</v>
      </c>
      <c r="E1018" s="60" t="s">
        <v>1905</v>
      </c>
      <c r="F1018" s="59">
        <f>VLOOKUP(E1018,[1]!CodeIATA[#All],2,FALSE)</f>
        <v>0.94599999999999995</v>
      </c>
      <c r="G1018"/>
    </row>
    <row r="1019" spans="1:7" x14ac:dyDescent="0.25">
      <c r="A1019" s="53" t="s">
        <v>689</v>
      </c>
      <c r="B1019" s="53" t="s">
        <v>26</v>
      </c>
      <c r="C1019" s="60" t="s">
        <v>680</v>
      </c>
      <c r="D1019" s="53" t="s">
        <v>681</v>
      </c>
      <c r="E1019" s="60" t="s">
        <v>1905</v>
      </c>
      <c r="F1019" s="59">
        <f>VLOOKUP(E1019,[1]!CodeIATA[#All],2,FALSE)</f>
        <v>0.94599999999999995</v>
      </c>
      <c r="G1019"/>
    </row>
    <row r="1020" spans="1:7" x14ac:dyDescent="0.25">
      <c r="A1020" s="53" t="s">
        <v>1912</v>
      </c>
      <c r="B1020" s="53" t="s">
        <v>26</v>
      </c>
      <c r="C1020" s="60" t="s">
        <v>680</v>
      </c>
      <c r="D1020" s="53" t="s">
        <v>681</v>
      </c>
      <c r="E1020" s="53" t="s">
        <v>1906</v>
      </c>
      <c r="F1020" s="59">
        <f>VLOOKUP(E1020,[1]!CodeIATA[#All],2,FALSE)</f>
        <v>0.91510000000000002</v>
      </c>
      <c r="G1020"/>
    </row>
    <row r="1021" spans="1:7" x14ac:dyDescent="0.25">
      <c r="A1021" s="53" t="s">
        <v>692</v>
      </c>
      <c r="B1021" s="53" t="s">
        <v>35</v>
      </c>
      <c r="C1021" s="60" t="s">
        <v>690</v>
      </c>
      <c r="D1021" s="53" t="s">
        <v>691</v>
      </c>
      <c r="E1021" s="53" t="s">
        <v>1916</v>
      </c>
      <c r="F1021" s="59">
        <f>VLOOKUP(E1021,[1]!CodeIATA[#All],2,FALSE)</f>
        <v>0.63100000000000001</v>
      </c>
      <c r="G1021"/>
    </row>
    <row r="1022" spans="1:7" x14ac:dyDescent="0.25">
      <c r="A1022" s="53" t="s">
        <v>695</v>
      </c>
      <c r="B1022" s="53" t="s">
        <v>26</v>
      </c>
      <c r="C1022" s="60" t="s">
        <v>693</v>
      </c>
      <c r="D1022" s="53" t="s">
        <v>694</v>
      </c>
      <c r="E1022" s="60" t="s">
        <v>1917</v>
      </c>
      <c r="F1022" s="59">
        <f>VLOOKUP(E1022,[1]!CodeIATA[#All],2,FALSE)</f>
        <v>1.0066999999999999</v>
      </c>
      <c r="G1022"/>
    </row>
    <row r="1023" spans="1:7" x14ac:dyDescent="0.25">
      <c r="A1023" s="53" t="s">
        <v>2367</v>
      </c>
      <c r="B1023" s="53" t="s">
        <v>26</v>
      </c>
      <c r="C1023" s="60" t="s">
        <v>693</v>
      </c>
      <c r="D1023" s="53" t="s">
        <v>694</v>
      </c>
      <c r="E1023" s="60" t="s">
        <v>1917</v>
      </c>
      <c r="F1023" s="59">
        <f>VLOOKUP(E1023,[1]!CodeIATA[#All],2,FALSE)</f>
        <v>1.0066999999999999</v>
      </c>
      <c r="G1023"/>
    </row>
    <row r="1024" spans="1:7" x14ac:dyDescent="0.25">
      <c r="A1024" s="51" t="s">
        <v>1918</v>
      </c>
      <c r="B1024" s="53" t="s">
        <v>26</v>
      </c>
      <c r="C1024" s="60" t="s">
        <v>693</v>
      </c>
      <c r="D1024" s="53" t="s">
        <v>694</v>
      </c>
      <c r="E1024" s="53" t="s">
        <v>1919</v>
      </c>
      <c r="F1024" s="59">
        <f>VLOOKUP(E1024,[1]!CodeIATA[#All],2,FALSE)</f>
        <v>0.68</v>
      </c>
      <c r="G1024"/>
    </row>
    <row r="1025" spans="1:7" x14ac:dyDescent="0.25">
      <c r="A1025" s="53" t="s">
        <v>1920</v>
      </c>
      <c r="B1025" s="53" t="s">
        <v>26</v>
      </c>
      <c r="C1025" s="60" t="s">
        <v>693</v>
      </c>
      <c r="D1025" s="53" t="s">
        <v>694</v>
      </c>
      <c r="E1025" s="53" t="s">
        <v>1919</v>
      </c>
      <c r="F1025" s="59">
        <f>VLOOKUP(E1025,[1]!CodeIATA[#All],2,FALSE)</f>
        <v>0.68</v>
      </c>
      <c r="G1025"/>
    </row>
    <row r="1026" spans="1:7" x14ac:dyDescent="0.25">
      <c r="A1026" s="53" t="s">
        <v>2368</v>
      </c>
      <c r="B1026" s="53" t="s">
        <v>26</v>
      </c>
      <c r="C1026" s="60" t="s">
        <v>693</v>
      </c>
      <c r="D1026" s="53" t="s">
        <v>694</v>
      </c>
      <c r="E1026" s="53" t="s">
        <v>1919</v>
      </c>
      <c r="F1026" s="59">
        <f>VLOOKUP(E1026,[1]!CodeIATA[#All],2,FALSE)</f>
        <v>0.68</v>
      </c>
      <c r="G1026"/>
    </row>
    <row r="1027" spans="1:7" x14ac:dyDescent="0.25">
      <c r="A1027" s="53" t="s">
        <v>1921</v>
      </c>
      <c r="B1027" s="53" t="s">
        <v>26</v>
      </c>
      <c r="C1027" s="60" t="s">
        <v>693</v>
      </c>
      <c r="D1027" s="53" t="s">
        <v>694</v>
      </c>
      <c r="E1027" s="53" t="s">
        <v>1919</v>
      </c>
      <c r="F1027" s="59">
        <f>VLOOKUP(E1027,[1]!CodeIATA[#All],2,FALSE)</f>
        <v>0.68</v>
      </c>
      <c r="G1027"/>
    </row>
    <row r="1028" spans="1:7" x14ac:dyDescent="0.25">
      <c r="A1028" s="53" t="s">
        <v>2369</v>
      </c>
      <c r="B1028" s="53" t="s">
        <v>26</v>
      </c>
      <c r="C1028" s="60" t="s">
        <v>693</v>
      </c>
      <c r="D1028" s="53" t="s">
        <v>694</v>
      </c>
      <c r="E1028" s="60" t="s">
        <v>1917</v>
      </c>
      <c r="F1028" s="59">
        <f>VLOOKUP(E1028,[1]!CodeIATA[#All],2,FALSE)</f>
        <v>1.0066999999999999</v>
      </c>
      <c r="G1028"/>
    </row>
    <row r="1029" spans="1:7" x14ac:dyDescent="0.25">
      <c r="A1029" s="53" t="s">
        <v>696</v>
      </c>
      <c r="B1029" s="53" t="s">
        <v>26</v>
      </c>
      <c r="C1029" s="60" t="s">
        <v>693</v>
      </c>
      <c r="D1029" s="53" t="s">
        <v>694</v>
      </c>
      <c r="E1029" s="60" t="s">
        <v>1917</v>
      </c>
      <c r="F1029" s="59">
        <f>VLOOKUP(E1029,[1]!CodeIATA[#All],2,FALSE)</f>
        <v>1.0066999999999999</v>
      </c>
      <c r="G1029"/>
    </row>
    <row r="1030" spans="1:7" x14ac:dyDescent="0.25">
      <c r="A1030" s="53" t="s">
        <v>699</v>
      </c>
      <c r="B1030" s="53" t="s">
        <v>35</v>
      </c>
      <c r="C1030" s="60" t="s">
        <v>697</v>
      </c>
      <c r="D1030" s="53" t="s">
        <v>698</v>
      </c>
      <c r="E1030" s="69" t="s">
        <v>1890</v>
      </c>
      <c r="F1030" s="59">
        <f>VLOOKUP(E1030,[1]!CodeIATA[#All],2,FALSE)</f>
        <v>1.2971999999999999</v>
      </c>
      <c r="G1030"/>
    </row>
    <row r="1031" spans="1:7" x14ac:dyDescent="0.25">
      <c r="A1031" s="53" t="s">
        <v>702</v>
      </c>
      <c r="B1031" s="53" t="s">
        <v>47</v>
      </c>
      <c r="C1031" s="60" t="s">
        <v>700</v>
      </c>
      <c r="D1031" s="53" t="s">
        <v>701</v>
      </c>
      <c r="E1031" s="53" t="s">
        <v>1913</v>
      </c>
      <c r="F1031" s="59">
        <f>VLOOKUP(E1031,[1]!CodeIATA[#All],2,FALSE)</f>
        <v>1.607</v>
      </c>
      <c r="G1031"/>
    </row>
    <row r="1032" spans="1:7" x14ac:dyDescent="0.25">
      <c r="A1032" s="53" t="s">
        <v>703</v>
      </c>
      <c r="B1032" s="53" t="s">
        <v>47</v>
      </c>
      <c r="C1032" s="60" t="s">
        <v>700</v>
      </c>
      <c r="D1032" s="53" t="s">
        <v>701</v>
      </c>
      <c r="E1032" s="53" t="s">
        <v>1914</v>
      </c>
      <c r="F1032" s="59">
        <f>VLOOKUP(E1032,[1]!CodeIATA[#All],2,FALSE)</f>
        <v>1.5966</v>
      </c>
      <c r="G1032"/>
    </row>
    <row r="1033" spans="1:7" x14ac:dyDescent="0.25">
      <c r="A1033" s="53" t="s">
        <v>1915</v>
      </c>
      <c r="B1033" s="53" t="s">
        <v>47</v>
      </c>
      <c r="C1033" s="60" t="s">
        <v>700</v>
      </c>
      <c r="D1033" s="53" t="s">
        <v>701</v>
      </c>
      <c r="E1033" s="53" t="s">
        <v>1914</v>
      </c>
      <c r="F1033" s="59">
        <f>VLOOKUP(E1033,[1]!CodeIATA[#All],2,FALSE)</f>
        <v>1.5966</v>
      </c>
      <c r="G1033"/>
    </row>
    <row r="1034" spans="1:7" x14ac:dyDescent="0.25">
      <c r="A1034" s="53" t="s">
        <v>704</v>
      </c>
      <c r="B1034" s="53" t="s">
        <v>47</v>
      </c>
      <c r="C1034" s="60" t="s">
        <v>700</v>
      </c>
      <c r="D1034" s="53" t="s">
        <v>701</v>
      </c>
      <c r="E1034" s="53" t="s">
        <v>1914</v>
      </c>
      <c r="F1034" s="59">
        <f>VLOOKUP(E1034,[1]!CodeIATA[#All],2,FALSE)</f>
        <v>1.5966</v>
      </c>
      <c r="G1034"/>
    </row>
    <row r="1035" spans="1:7" x14ac:dyDescent="0.25">
      <c r="A1035" s="53" t="s">
        <v>707</v>
      </c>
      <c r="B1035" s="53" t="s">
        <v>30</v>
      </c>
      <c r="C1035" s="60" t="s">
        <v>705</v>
      </c>
      <c r="D1035" s="53" t="s">
        <v>706</v>
      </c>
      <c r="E1035" s="53" t="s">
        <v>1922</v>
      </c>
      <c r="F1035" s="59">
        <f>VLOOKUP(E1035,[1]!CodeIATA[#All],2,FALSE)</f>
        <v>1.1553</v>
      </c>
      <c r="G1035"/>
    </row>
    <row r="1036" spans="1:7" x14ac:dyDescent="0.25">
      <c r="A1036" s="53" t="s">
        <v>710</v>
      </c>
      <c r="B1036" s="53" t="s">
        <v>26</v>
      </c>
      <c r="C1036" s="60" t="s">
        <v>708</v>
      </c>
      <c r="D1036" s="53" t="s">
        <v>709</v>
      </c>
      <c r="E1036" s="60" t="s">
        <v>1928</v>
      </c>
      <c r="F1036" s="59">
        <f>VLOOKUP(E1036,[1]!CodeIATA[#All],2,FALSE)</f>
        <v>1.1614</v>
      </c>
      <c r="G1036"/>
    </row>
    <row r="1037" spans="1:7" x14ac:dyDescent="0.25">
      <c r="A1037" s="53" t="s">
        <v>711</v>
      </c>
      <c r="B1037" s="53" t="s">
        <v>26</v>
      </c>
      <c r="C1037" s="60" t="s">
        <v>708</v>
      </c>
      <c r="D1037" s="53" t="s">
        <v>709</v>
      </c>
      <c r="E1037" s="53" t="s">
        <v>1929</v>
      </c>
      <c r="F1037" s="59">
        <f>VLOOKUP(E1037,[1]!CodeIATA[#All],2,FALSE)</f>
        <v>1.0310999999999999</v>
      </c>
      <c r="G1037"/>
    </row>
    <row r="1038" spans="1:7" x14ac:dyDescent="0.25">
      <c r="A1038" s="53" t="s">
        <v>712</v>
      </c>
      <c r="B1038" s="53" t="s">
        <v>26</v>
      </c>
      <c r="C1038" s="60" t="s">
        <v>708</v>
      </c>
      <c r="D1038" s="53" t="s">
        <v>709</v>
      </c>
      <c r="E1038" s="60" t="s">
        <v>1928</v>
      </c>
      <c r="F1038" s="59">
        <f>VLOOKUP(E1038,[1]!CodeIATA[#All],2,FALSE)</f>
        <v>1.1614</v>
      </c>
      <c r="G1038"/>
    </row>
    <row r="1039" spans="1:7" x14ac:dyDescent="0.25">
      <c r="A1039" s="53" t="s">
        <v>713</v>
      </c>
      <c r="B1039" s="53" t="s">
        <v>26</v>
      </c>
      <c r="C1039" s="60" t="s">
        <v>708</v>
      </c>
      <c r="D1039" s="53" t="s">
        <v>709</v>
      </c>
      <c r="E1039" s="60" t="s">
        <v>1930</v>
      </c>
      <c r="F1039" s="59">
        <f>VLOOKUP(E1039,[1]!CodeIATA[#All],2,FALSE)</f>
        <v>1.1113</v>
      </c>
      <c r="G1039"/>
    </row>
    <row r="1040" spans="1:7" x14ac:dyDescent="0.25">
      <c r="A1040" s="53" t="s">
        <v>714</v>
      </c>
      <c r="B1040" s="53" t="s">
        <v>26</v>
      </c>
      <c r="C1040" s="60" t="s">
        <v>708</v>
      </c>
      <c r="D1040" s="53" t="s">
        <v>709</v>
      </c>
      <c r="E1040" s="60" t="s">
        <v>1931</v>
      </c>
      <c r="F1040" s="59">
        <f>VLOOKUP(E1040,[1]!CodeIATA[#All],2,FALSE)</f>
        <v>1.0802</v>
      </c>
      <c r="G1040"/>
    </row>
    <row r="1041" spans="1:7" x14ac:dyDescent="0.25">
      <c r="A1041" s="53" t="s">
        <v>2370</v>
      </c>
      <c r="B1041" s="53" t="s">
        <v>233</v>
      </c>
      <c r="C1041" s="60" t="s">
        <v>715</v>
      </c>
      <c r="D1041" s="53" t="s">
        <v>716</v>
      </c>
      <c r="E1041" s="53" t="s">
        <v>2371</v>
      </c>
      <c r="F1041" s="59">
        <f>VLOOKUP(E1041,[1]!CodeIATA[#All],2,FALSE)</f>
        <v>1.4597</v>
      </c>
      <c r="G1041"/>
    </row>
    <row r="1042" spans="1:7" x14ac:dyDescent="0.25">
      <c r="A1042" s="53" t="s">
        <v>2372</v>
      </c>
      <c r="B1042" s="53" t="s">
        <v>233</v>
      </c>
      <c r="C1042" s="60" t="s">
        <v>715</v>
      </c>
      <c r="D1042" s="53" t="s">
        <v>716</v>
      </c>
      <c r="E1042" s="53" t="s">
        <v>2373</v>
      </c>
      <c r="F1042" s="59">
        <f>VLOOKUP(E1042,[1]!CodeIATA[#All],2,FALSE)</f>
        <v>1.2208999999999999</v>
      </c>
      <c r="G1042"/>
    </row>
    <row r="1043" spans="1:7" x14ac:dyDescent="0.25">
      <c r="A1043" s="53" t="s">
        <v>2374</v>
      </c>
      <c r="B1043" s="53" t="s">
        <v>233</v>
      </c>
      <c r="C1043" s="60" t="s">
        <v>715</v>
      </c>
      <c r="D1043" s="53" t="s">
        <v>716</v>
      </c>
      <c r="E1043" s="53" t="s">
        <v>2375</v>
      </c>
      <c r="F1043" s="59">
        <f>VLOOKUP(E1043,[1]!CodeIATA[#All],2,FALSE)</f>
        <v>1.6182999999999998</v>
      </c>
      <c r="G1043"/>
    </row>
    <row r="1044" spans="1:7" x14ac:dyDescent="0.25">
      <c r="A1044" s="53" t="s">
        <v>717</v>
      </c>
      <c r="B1044" s="53" t="s">
        <v>233</v>
      </c>
      <c r="C1044" s="60" t="s">
        <v>715</v>
      </c>
      <c r="D1044" s="53" t="s">
        <v>716</v>
      </c>
      <c r="E1044" s="53" t="s">
        <v>2376</v>
      </c>
      <c r="F1044" s="59">
        <f>VLOOKUP(E1044,[1]!CodeIATA[#All],2,FALSE)</f>
        <v>1.1950000000000001</v>
      </c>
      <c r="G1044"/>
    </row>
    <row r="1045" spans="1:7" x14ac:dyDescent="0.25">
      <c r="A1045" s="53" t="s">
        <v>718</v>
      </c>
      <c r="B1045" s="53" t="s">
        <v>233</v>
      </c>
      <c r="C1045" s="60" t="s">
        <v>715</v>
      </c>
      <c r="D1045" s="53" t="s">
        <v>716</v>
      </c>
      <c r="E1045" s="53" t="s">
        <v>1964</v>
      </c>
      <c r="F1045" s="59">
        <f>VLOOKUP(E1045,[1]!CodeIATA[#All],2,FALSE)</f>
        <v>1.1207</v>
      </c>
      <c r="G1045"/>
    </row>
    <row r="1046" spans="1:7" x14ac:dyDescent="0.25">
      <c r="A1046" s="52" t="s">
        <v>1965</v>
      </c>
      <c r="B1046" s="53" t="s">
        <v>233</v>
      </c>
      <c r="C1046" s="60" t="s">
        <v>715</v>
      </c>
      <c r="D1046" s="53" t="s">
        <v>716</v>
      </c>
      <c r="E1046" s="53" t="s">
        <v>1966</v>
      </c>
      <c r="F1046" s="59">
        <f>VLOOKUP(E1046,[1]!CodeIATA[#All],2,FALSE)</f>
        <v>1.4474</v>
      </c>
      <c r="G1046"/>
    </row>
    <row r="1047" spans="1:7" x14ac:dyDescent="0.25">
      <c r="A1047" s="53" t="s">
        <v>719</v>
      </c>
      <c r="B1047" s="53" t="s">
        <v>233</v>
      </c>
      <c r="C1047" s="60" t="s">
        <v>715</v>
      </c>
      <c r="D1047" s="53" t="s">
        <v>716</v>
      </c>
      <c r="E1047" s="53" t="s">
        <v>1967</v>
      </c>
      <c r="F1047" s="59">
        <f>VLOOKUP(E1047,[1]!CodeIATA[#All],2,FALSE)</f>
        <v>1.5556000000000001</v>
      </c>
      <c r="G1047"/>
    </row>
    <row r="1048" spans="1:7" x14ac:dyDescent="0.25">
      <c r="A1048" s="53" t="s">
        <v>2377</v>
      </c>
      <c r="B1048" s="53" t="s">
        <v>233</v>
      </c>
      <c r="C1048" s="60" t="s">
        <v>715</v>
      </c>
      <c r="D1048" s="53" t="s">
        <v>716</v>
      </c>
      <c r="E1048" s="53" t="s">
        <v>2378</v>
      </c>
      <c r="F1048" s="59">
        <f>VLOOKUP(E1048,[1]!CodeIATA[#All],2,FALSE)</f>
        <v>2.0268999999999999</v>
      </c>
      <c r="G1048"/>
    </row>
    <row r="1049" spans="1:7" x14ac:dyDescent="0.25">
      <c r="A1049" s="53" t="s">
        <v>1970</v>
      </c>
      <c r="B1049" s="53" t="s">
        <v>77</v>
      </c>
      <c r="C1049" s="60" t="s">
        <v>1968</v>
      </c>
      <c r="D1049" s="53" t="s">
        <v>1969</v>
      </c>
      <c r="E1049" s="53" t="s">
        <v>1971</v>
      </c>
      <c r="F1049" s="59">
        <f>VLOOKUP(E1049,[1]!CodeIATA[#All],2,FALSE)</f>
        <v>1.4696</v>
      </c>
      <c r="G1049"/>
    </row>
    <row r="1050" spans="1:7" x14ac:dyDescent="0.25">
      <c r="A1050" s="53" t="s">
        <v>2379</v>
      </c>
      <c r="B1050" s="53" t="s">
        <v>30</v>
      </c>
      <c r="C1050" s="60" t="s">
        <v>720</v>
      </c>
      <c r="D1050" s="53" t="s">
        <v>32</v>
      </c>
      <c r="E1050" s="60" t="s">
        <v>2380</v>
      </c>
      <c r="F1050" s="59">
        <f>VLOOKUP(E1050,[1]!CodeIATA[#All],2,FALSE)</f>
        <v>1.3071999999999999</v>
      </c>
      <c r="G1050"/>
    </row>
    <row r="1051" spans="1:7" x14ac:dyDescent="0.25">
      <c r="A1051" s="53" t="s">
        <v>721</v>
      </c>
      <c r="B1051" s="53" t="s">
        <v>30</v>
      </c>
      <c r="C1051" s="60" t="s">
        <v>720</v>
      </c>
      <c r="D1051" s="53" t="s">
        <v>32</v>
      </c>
      <c r="E1051" s="60" t="s">
        <v>888</v>
      </c>
      <c r="F1051" s="59">
        <f>VLOOKUP(E1051,[1]!CodeIATA[#All],2,FALSE)</f>
        <v>1.5958000000000001</v>
      </c>
      <c r="G1051"/>
    </row>
    <row r="1052" spans="1:7" x14ac:dyDescent="0.25">
      <c r="A1052" s="53" t="s">
        <v>2381</v>
      </c>
      <c r="B1052" s="53" t="s">
        <v>30</v>
      </c>
      <c r="C1052" s="53" t="s">
        <v>2382</v>
      </c>
      <c r="D1052" s="53" t="s">
        <v>2383</v>
      </c>
      <c r="E1052" s="53" t="s">
        <v>2384</v>
      </c>
      <c r="F1052" s="74">
        <f>VLOOKUP(E1052,[1]!CodeIATA[#All],2,FALSE)</f>
        <v>1.4</v>
      </c>
      <c r="G1052"/>
    </row>
    <row r="1053" spans="1:7" x14ac:dyDescent="0.25">
      <c r="A1053" s="53" t="s">
        <v>1973</v>
      </c>
      <c r="B1053" s="53" t="s">
        <v>77</v>
      </c>
      <c r="C1053" s="60" t="s">
        <v>722</v>
      </c>
      <c r="D1053" s="53" t="s">
        <v>723</v>
      </c>
      <c r="E1053" s="69" t="s">
        <v>1974</v>
      </c>
      <c r="F1053" s="59">
        <f>VLOOKUP(E1053,[1]!CodeIATA[#All],2,FALSE)</f>
        <v>1.1920999999999999</v>
      </c>
      <c r="G1053"/>
    </row>
    <row r="1054" spans="1:7" x14ac:dyDescent="0.25">
      <c r="A1054" s="53" t="s">
        <v>724</v>
      </c>
      <c r="B1054" s="53" t="s">
        <v>77</v>
      </c>
      <c r="C1054" s="60" t="s">
        <v>722</v>
      </c>
      <c r="D1054" s="53" t="s">
        <v>723</v>
      </c>
      <c r="E1054" s="53" t="s">
        <v>1974</v>
      </c>
      <c r="F1054" s="59">
        <f>VLOOKUP(E1054,[1]!CodeIATA[#All],2,FALSE)</f>
        <v>1.1920999999999999</v>
      </c>
      <c r="G1054"/>
    </row>
    <row r="1055" spans="1:7" x14ac:dyDescent="0.25">
      <c r="A1055" s="53" t="s">
        <v>725</v>
      </c>
      <c r="B1055" s="53" t="s">
        <v>77</v>
      </c>
      <c r="C1055" s="60" t="s">
        <v>722</v>
      </c>
      <c r="D1055" s="53" t="s">
        <v>723</v>
      </c>
      <c r="E1055" s="69" t="s">
        <v>1974</v>
      </c>
      <c r="F1055" s="59">
        <f>VLOOKUP(E1055,[1]!CodeIATA[#All],2,FALSE)</f>
        <v>1.1920999999999999</v>
      </c>
      <c r="G1055"/>
    </row>
    <row r="1056" spans="1:7" x14ac:dyDescent="0.25">
      <c r="A1056" s="53" t="s">
        <v>1975</v>
      </c>
      <c r="B1056" s="53" t="s">
        <v>77</v>
      </c>
      <c r="C1056" s="60" t="s">
        <v>722</v>
      </c>
      <c r="D1056" s="53" t="s">
        <v>723</v>
      </c>
      <c r="E1056" s="53" t="s">
        <v>1976</v>
      </c>
      <c r="F1056" s="59">
        <f>VLOOKUP(E1056,[1]!CodeIATA[#All],2,FALSE)</f>
        <v>1.3069</v>
      </c>
      <c r="G1056"/>
    </row>
    <row r="1057" spans="1:7" x14ac:dyDescent="0.25">
      <c r="A1057" s="53" t="s">
        <v>728</v>
      </c>
      <c r="B1057" s="53" t="s">
        <v>233</v>
      </c>
      <c r="C1057" s="60" t="s">
        <v>726</v>
      </c>
      <c r="D1057" s="53" t="s">
        <v>727</v>
      </c>
      <c r="E1057" s="60" t="s">
        <v>1978</v>
      </c>
      <c r="F1057" s="59">
        <f>VLOOKUP(E1057,[1]!CodeIATA[#All],2,FALSE)</f>
        <v>1.5068999999999999</v>
      </c>
      <c r="G1057"/>
    </row>
    <row r="1058" spans="1:7" x14ac:dyDescent="0.25">
      <c r="A1058" s="53" t="s">
        <v>2385</v>
      </c>
      <c r="B1058" s="53" t="s">
        <v>233</v>
      </c>
      <c r="C1058" s="60" t="s">
        <v>726</v>
      </c>
      <c r="D1058" s="53" t="s">
        <v>727</v>
      </c>
      <c r="E1058" s="53" t="s">
        <v>1978</v>
      </c>
      <c r="F1058" s="59">
        <f>VLOOKUP(E1058,[1]!CodeIATA[#All],2,FALSE)</f>
        <v>1.5068999999999999</v>
      </c>
      <c r="G1058"/>
    </row>
    <row r="1059" spans="1:7" x14ac:dyDescent="0.25">
      <c r="A1059" s="53" t="s">
        <v>727</v>
      </c>
      <c r="B1059" s="53" t="s">
        <v>233</v>
      </c>
      <c r="C1059" s="60" t="s">
        <v>726</v>
      </c>
      <c r="D1059" s="53" t="s">
        <v>727</v>
      </c>
      <c r="E1059" s="53" t="s">
        <v>1978</v>
      </c>
      <c r="F1059" s="59">
        <f>VLOOKUP(E1059,[1]!CodeIATA[#All],2,FALSE)</f>
        <v>1.5068999999999999</v>
      </c>
      <c r="G1059"/>
    </row>
    <row r="1060" spans="1:7" x14ac:dyDescent="0.25">
      <c r="A1060" s="53" t="s">
        <v>730</v>
      </c>
      <c r="B1060" s="53" t="s">
        <v>35</v>
      </c>
      <c r="C1060" s="60" t="s">
        <v>729</v>
      </c>
      <c r="D1060" s="53" t="s">
        <v>110</v>
      </c>
      <c r="E1060" s="53" t="s">
        <v>1972</v>
      </c>
      <c r="F1060" s="59">
        <f>VLOOKUP(E1060,[1]!CodeIATA[#All],2,FALSE)</f>
        <v>1</v>
      </c>
      <c r="G1060"/>
    </row>
    <row r="1061" spans="1:7" x14ac:dyDescent="0.25">
      <c r="A1061" s="53" t="s">
        <v>733</v>
      </c>
      <c r="B1061" s="53" t="s">
        <v>26</v>
      </c>
      <c r="C1061" s="60" t="s">
        <v>731</v>
      </c>
      <c r="D1061" s="53" t="s">
        <v>732</v>
      </c>
      <c r="E1061" s="60" t="s">
        <v>1977</v>
      </c>
      <c r="F1061" s="59">
        <f>VLOOKUP(E1061,[1]!CodeIATA[#All],2,FALSE)</f>
        <v>1.1386000000000001</v>
      </c>
      <c r="G1061"/>
    </row>
    <row r="1062" spans="1:7" x14ac:dyDescent="0.25">
      <c r="A1062" s="53" t="s">
        <v>2386</v>
      </c>
      <c r="B1062" s="53" t="s">
        <v>26</v>
      </c>
      <c r="C1062" s="60" t="s">
        <v>2387</v>
      </c>
      <c r="D1062" s="53" t="s">
        <v>2388</v>
      </c>
      <c r="E1062" s="53" t="s">
        <v>2389</v>
      </c>
      <c r="F1062" s="59">
        <f>VLOOKUP(E1062,[1]!CodeIATA[#All],2,FALSE)</f>
        <v>1.2832999999999999</v>
      </c>
      <c r="G1062"/>
    </row>
    <row r="1063" spans="1:7" x14ac:dyDescent="0.25">
      <c r="A1063" s="53" t="s">
        <v>736</v>
      </c>
      <c r="B1063" s="53" t="s">
        <v>26</v>
      </c>
      <c r="C1063" s="60" t="s">
        <v>734</v>
      </c>
      <c r="D1063" s="53" t="s">
        <v>735</v>
      </c>
      <c r="E1063" s="60" t="s">
        <v>1979</v>
      </c>
      <c r="F1063" s="59">
        <f>VLOOKUP(E1063,[1]!CodeIATA[#All],2,FALSE)</f>
        <v>1.1004</v>
      </c>
      <c r="G1063"/>
    </row>
    <row r="1064" spans="1:7" x14ac:dyDescent="0.25">
      <c r="A1064" s="53" t="s">
        <v>737</v>
      </c>
      <c r="B1064" s="53" t="s">
        <v>26</v>
      </c>
      <c r="C1064" s="60" t="s">
        <v>734</v>
      </c>
      <c r="D1064" s="53" t="s">
        <v>735</v>
      </c>
      <c r="E1064" s="53" t="s">
        <v>1979</v>
      </c>
      <c r="F1064" s="59">
        <f>VLOOKUP(E1064,[1]!CodeIATA[#All],2,FALSE)</f>
        <v>1.1004</v>
      </c>
      <c r="G1064"/>
    </row>
    <row r="1065" spans="1:7" x14ac:dyDescent="0.25">
      <c r="A1065" s="53" t="s">
        <v>2390</v>
      </c>
      <c r="B1065" s="53" t="s">
        <v>26</v>
      </c>
      <c r="C1065" s="60" t="s">
        <v>738</v>
      </c>
      <c r="D1065" s="53" t="s">
        <v>739</v>
      </c>
      <c r="E1065" s="53" t="s">
        <v>2391</v>
      </c>
      <c r="F1065" s="59">
        <f>VLOOKUP(E1065,[1]!CodeIATA[#All],2,FALSE)</f>
        <v>1.1805999999999999</v>
      </c>
      <c r="G1065"/>
    </row>
    <row r="1066" spans="1:7" x14ac:dyDescent="0.25">
      <c r="A1066" s="53" t="s">
        <v>2392</v>
      </c>
      <c r="B1066" s="53" t="s">
        <v>26</v>
      </c>
      <c r="C1066" s="60" t="s">
        <v>738</v>
      </c>
      <c r="D1066" s="53" t="s">
        <v>739</v>
      </c>
      <c r="E1066" s="53" t="s">
        <v>1992</v>
      </c>
      <c r="F1066" s="59">
        <f>VLOOKUP(E1066,[1]!CodeIATA[#All],2,FALSE)</f>
        <v>0.92090000000000005</v>
      </c>
      <c r="G1066"/>
    </row>
    <row r="1067" spans="1:7" x14ac:dyDescent="0.25">
      <c r="A1067" s="53" t="s">
        <v>2393</v>
      </c>
      <c r="B1067" s="53" t="s">
        <v>26</v>
      </c>
      <c r="C1067" s="60" t="s">
        <v>738</v>
      </c>
      <c r="D1067" s="53" t="s">
        <v>739</v>
      </c>
      <c r="E1067" s="53" t="s">
        <v>1992</v>
      </c>
      <c r="F1067" s="59">
        <f>VLOOKUP(E1067,[1]!CodeIATA[#All],2,FALSE)</f>
        <v>0.92090000000000005</v>
      </c>
      <c r="G1067"/>
    </row>
    <row r="1068" spans="1:7" x14ac:dyDescent="0.25">
      <c r="A1068" s="53" t="s">
        <v>740</v>
      </c>
      <c r="B1068" s="53" t="s">
        <v>26</v>
      </c>
      <c r="C1068" s="60" t="s">
        <v>738</v>
      </c>
      <c r="D1068" s="53" t="s">
        <v>739</v>
      </c>
      <c r="E1068" s="69" t="s">
        <v>1984</v>
      </c>
      <c r="F1068" s="59">
        <f>VLOOKUP(E1068,[1]!CodeIATA[#All],2,FALSE)</f>
        <v>0.94450000000000001</v>
      </c>
      <c r="G1068"/>
    </row>
    <row r="1069" spans="1:7" x14ac:dyDescent="0.25">
      <c r="A1069" t="s">
        <v>2394</v>
      </c>
      <c r="B1069" s="53" t="s">
        <v>26</v>
      </c>
      <c r="C1069" s="60" t="s">
        <v>738</v>
      </c>
      <c r="D1069" s="53" t="s">
        <v>739</v>
      </c>
      <c r="E1069" s="69" t="s">
        <v>2395</v>
      </c>
      <c r="F1069" s="59">
        <f>VLOOKUP(E1069,[1]!CodeIATA[#All],2,FALSE)</f>
        <v>1.3605999999999998</v>
      </c>
      <c r="G1069"/>
    </row>
    <row r="1070" spans="1:7" x14ac:dyDescent="0.25">
      <c r="A1070" s="53" t="s">
        <v>1985</v>
      </c>
      <c r="B1070" s="53" t="s">
        <v>26</v>
      </c>
      <c r="C1070" s="60" t="s">
        <v>738</v>
      </c>
      <c r="D1070" s="53" t="s">
        <v>739</v>
      </c>
      <c r="E1070" s="53" t="s">
        <v>1986</v>
      </c>
      <c r="F1070" s="59">
        <f>VLOOKUP(E1070,[1]!CodeIATA[#All],2,FALSE)</f>
        <v>1.1551</v>
      </c>
      <c r="G1070"/>
    </row>
    <row r="1071" spans="1:7" x14ac:dyDescent="0.25">
      <c r="A1071" s="53" t="s">
        <v>741</v>
      </c>
      <c r="B1071" s="53" t="s">
        <v>26</v>
      </c>
      <c r="C1071" s="60" t="s">
        <v>738</v>
      </c>
      <c r="D1071" s="53" t="s">
        <v>739</v>
      </c>
      <c r="E1071" s="53" t="s">
        <v>1987</v>
      </c>
      <c r="F1071" s="59">
        <f>VLOOKUP(E1071,[1]!CodeIATA[#All],2,FALSE)</f>
        <v>1.0179</v>
      </c>
      <c r="G1071"/>
    </row>
    <row r="1072" spans="1:7" x14ac:dyDescent="0.25">
      <c r="A1072" s="53" t="s">
        <v>742</v>
      </c>
      <c r="B1072" s="53" t="s">
        <v>26</v>
      </c>
      <c r="C1072" s="60" t="s">
        <v>738</v>
      </c>
      <c r="D1072" s="53" t="s">
        <v>739</v>
      </c>
      <c r="E1072" s="53" t="s">
        <v>1988</v>
      </c>
      <c r="F1072" s="59">
        <f>VLOOKUP(E1072,[1]!CodeIATA[#All],2,FALSE)</f>
        <v>1.0345</v>
      </c>
      <c r="G1072"/>
    </row>
    <row r="1073" spans="1:7" x14ac:dyDescent="0.25">
      <c r="A1073" s="53" t="s">
        <v>743</v>
      </c>
      <c r="B1073" s="53" t="s">
        <v>26</v>
      </c>
      <c r="C1073" s="60" t="s">
        <v>738</v>
      </c>
      <c r="D1073" s="53" t="s">
        <v>739</v>
      </c>
      <c r="E1073" s="60" t="s">
        <v>1989</v>
      </c>
      <c r="F1073" s="59">
        <f>VLOOKUP(E1073,[1]!CodeIATA[#All],2,FALSE)</f>
        <v>1.1644000000000001</v>
      </c>
      <c r="G1073"/>
    </row>
    <row r="1074" spans="1:7" x14ac:dyDescent="0.25">
      <c r="A1074" s="53" t="s">
        <v>744</v>
      </c>
      <c r="B1074" s="53" t="s">
        <v>26</v>
      </c>
      <c r="C1074" s="60" t="s">
        <v>738</v>
      </c>
      <c r="D1074" s="53" t="s">
        <v>739</v>
      </c>
      <c r="E1074" s="69" t="s">
        <v>1990</v>
      </c>
      <c r="F1074" s="59">
        <f>VLOOKUP(E1074,[1]!CodeIATA[#All],2,FALSE)</f>
        <v>0.97209999999999996</v>
      </c>
      <c r="G1074"/>
    </row>
    <row r="1075" spans="1:7" x14ac:dyDescent="0.25">
      <c r="A1075" s="53" t="s">
        <v>745</v>
      </c>
      <c r="B1075" s="53" t="s">
        <v>26</v>
      </c>
      <c r="C1075" s="60" t="s">
        <v>738</v>
      </c>
      <c r="D1075" s="53" t="s">
        <v>739</v>
      </c>
      <c r="E1075" s="69" t="s">
        <v>1991</v>
      </c>
      <c r="F1075" s="59">
        <f>VLOOKUP(E1075,[1]!CodeIATA[#All],2,FALSE)</f>
        <v>1.0919000000000001</v>
      </c>
      <c r="G1075"/>
    </row>
    <row r="1076" spans="1:7" x14ac:dyDescent="0.25">
      <c r="A1076" s="53" t="s">
        <v>746</v>
      </c>
      <c r="B1076" s="53" t="s">
        <v>26</v>
      </c>
      <c r="C1076" s="60" t="s">
        <v>738</v>
      </c>
      <c r="D1076" s="53" t="s">
        <v>739</v>
      </c>
      <c r="E1076" s="53" t="s">
        <v>1991</v>
      </c>
      <c r="F1076" s="59">
        <f>VLOOKUP(E1076,[1]!CodeIATA[#All],2,FALSE)</f>
        <v>1.0919000000000001</v>
      </c>
      <c r="G1076"/>
    </row>
    <row r="1077" spans="1:7" x14ac:dyDescent="0.25">
      <c r="A1077" s="53" t="s">
        <v>747</v>
      </c>
      <c r="B1077" s="53" t="s">
        <v>26</v>
      </c>
      <c r="C1077" s="60" t="s">
        <v>738</v>
      </c>
      <c r="D1077" s="53" t="s">
        <v>739</v>
      </c>
      <c r="E1077" s="53" t="s">
        <v>1984</v>
      </c>
      <c r="F1077" s="59">
        <f>VLOOKUP(E1077,[1]!CodeIATA[#All],2,FALSE)</f>
        <v>0.94450000000000001</v>
      </c>
      <c r="G1077"/>
    </row>
    <row r="1078" spans="1:7" x14ac:dyDescent="0.25">
      <c r="A1078" s="53" t="s">
        <v>748</v>
      </c>
      <c r="B1078" s="53" t="s">
        <v>26</v>
      </c>
      <c r="C1078" s="60" t="s">
        <v>738</v>
      </c>
      <c r="D1078" s="53" t="s">
        <v>739</v>
      </c>
      <c r="E1078" s="53" t="s">
        <v>1984</v>
      </c>
      <c r="F1078" s="59">
        <f>VLOOKUP(E1078,[1]!CodeIATA[#All],2,FALSE)</f>
        <v>0.94450000000000001</v>
      </c>
      <c r="G1078"/>
    </row>
    <row r="1079" spans="1:7" x14ac:dyDescent="0.25">
      <c r="A1079" s="53" t="s">
        <v>2396</v>
      </c>
      <c r="B1079" s="53" t="s">
        <v>26</v>
      </c>
      <c r="C1079" s="60" t="s">
        <v>738</v>
      </c>
      <c r="D1079" s="53" t="s">
        <v>739</v>
      </c>
      <c r="E1079" s="53" t="s">
        <v>2391</v>
      </c>
      <c r="F1079" s="59">
        <f>VLOOKUP(E1079,[1]!CodeIATA[#All],2,FALSE)</f>
        <v>1.1805999999999999</v>
      </c>
      <c r="G1079"/>
    </row>
    <row r="1080" spans="1:7" x14ac:dyDescent="0.25">
      <c r="A1080" s="53" t="s">
        <v>749</v>
      </c>
      <c r="B1080" s="53" t="s">
        <v>26</v>
      </c>
      <c r="C1080" s="60" t="s">
        <v>738</v>
      </c>
      <c r="D1080" s="53" t="s">
        <v>739</v>
      </c>
      <c r="E1080" s="53" t="s">
        <v>1992</v>
      </c>
      <c r="F1080" s="59">
        <f>VLOOKUP(E1080,[1]!CodeIATA[#All],2,FALSE)</f>
        <v>0.92090000000000005</v>
      </c>
      <c r="G1080"/>
    </row>
    <row r="1081" spans="1:7" x14ac:dyDescent="0.25">
      <c r="A1081" s="53" t="s">
        <v>750</v>
      </c>
      <c r="B1081" s="53" t="s">
        <v>26</v>
      </c>
      <c r="C1081" s="60" t="s">
        <v>738</v>
      </c>
      <c r="D1081" s="53" t="s">
        <v>739</v>
      </c>
      <c r="E1081" s="53" t="s">
        <v>1993</v>
      </c>
      <c r="F1081" s="59">
        <f>VLOOKUP(E1081,[1]!CodeIATA[#All],2,FALSE)</f>
        <v>1.0415000000000001</v>
      </c>
      <c r="G1081"/>
    </row>
    <row r="1082" spans="1:7" x14ac:dyDescent="0.25">
      <c r="A1082" s="53" t="s">
        <v>751</v>
      </c>
      <c r="B1082" s="53" t="s">
        <v>26</v>
      </c>
      <c r="C1082" s="60" t="s">
        <v>738</v>
      </c>
      <c r="D1082" s="53" t="s">
        <v>739</v>
      </c>
      <c r="E1082" s="53" t="s">
        <v>1994</v>
      </c>
      <c r="F1082" s="59">
        <f>VLOOKUP(E1082,[1]!CodeIATA[#All],2,FALSE)</f>
        <v>1.0739000000000001</v>
      </c>
      <c r="G1082"/>
    </row>
    <row r="1083" spans="1:7" x14ac:dyDescent="0.25">
      <c r="A1083" s="53" t="s">
        <v>752</v>
      </c>
      <c r="B1083" s="53" t="s">
        <v>26</v>
      </c>
      <c r="C1083" s="60" t="s">
        <v>738</v>
      </c>
      <c r="D1083" s="53" t="s">
        <v>739</v>
      </c>
      <c r="E1083" s="69" t="s">
        <v>1992</v>
      </c>
      <c r="F1083" s="59">
        <f>VLOOKUP(E1083,[1]!CodeIATA[#All],2,FALSE)</f>
        <v>0.92090000000000005</v>
      </c>
      <c r="G1083"/>
    </row>
    <row r="1084" spans="1:7" x14ac:dyDescent="0.25">
      <c r="A1084" s="53" t="s">
        <v>753</v>
      </c>
      <c r="B1084" s="53" t="s">
        <v>26</v>
      </c>
      <c r="C1084" s="60" t="s">
        <v>738</v>
      </c>
      <c r="D1084" s="53" t="s">
        <v>739</v>
      </c>
      <c r="E1084" s="69" t="s">
        <v>1987</v>
      </c>
      <c r="F1084" s="59">
        <f>VLOOKUP(E1084,[1]!CodeIATA[#All],2,FALSE)</f>
        <v>1.0179</v>
      </c>
      <c r="G1084"/>
    </row>
    <row r="1085" spans="1:7" x14ac:dyDescent="0.25">
      <c r="A1085" s="53" t="s">
        <v>1995</v>
      </c>
      <c r="B1085" s="53" t="s">
        <v>26</v>
      </c>
      <c r="C1085" s="60" t="s">
        <v>738</v>
      </c>
      <c r="D1085" s="53" t="s">
        <v>739</v>
      </c>
      <c r="E1085" s="53" t="s">
        <v>1996</v>
      </c>
      <c r="F1085" s="59">
        <f>VLOOKUP(E1085,[1]!CodeIATA[#All],2,FALSE)</f>
        <v>1.242</v>
      </c>
      <c r="G1085"/>
    </row>
    <row r="1086" spans="1:7" x14ac:dyDescent="0.25">
      <c r="A1086" s="53" t="s">
        <v>2397</v>
      </c>
      <c r="B1086" s="53" t="s">
        <v>77</v>
      </c>
      <c r="C1086" s="53" t="s">
        <v>2398</v>
      </c>
      <c r="D1086" s="53" t="s">
        <v>2399</v>
      </c>
      <c r="E1086" s="53" t="s">
        <v>2400</v>
      </c>
      <c r="F1086" s="59">
        <f>VLOOKUP(E1086,[1]!CodeIATA[#All],2,FALSE)</f>
        <v>1.6737</v>
      </c>
      <c r="G1086"/>
    </row>
    <row r="1087" spans="1:7" x14ac:dyDescent="0.25">
      <c r="A1087" s="53" t="s">
        <v>756</v>
      </c>
      <c r="B1087" s="53" t="s">
        <v>77</v>
      </c>
      <c r="C1087" s="60" t="s">
        <v>754</v>
      </c>
      <c r="D1087" s="53" t="s">
        <v>755</v>
      </c>
      <c r="E1087" s="69" t="s">
        <v>2022</v>
      </c>
      <c r="F1087" s="59">
        <f>VLOOKUP(E1087,[1]!CodeIATA[#All],2,FALSE)</f>
        <v>1.4938</v>
      </c>
      <c r="G1087"/>
    </row>
    <row r="1088" spans="1:7" x14ac:dyDescent="0.25">
      <c r="A1088" s="53" t="s">
        <v>759</v>
      </c>
      <c r="B1088" s="53" t="s">
        <v>233</v>
      </c>
      <c r="C1088" s="60" t="s">
        <v>757</v>
      </c>
      <c r="D1088" s="53" t="s">
        <v>758</v>
      </c>
      <c r="E1088" s="53" t="s">
        <v>2019</v>
      </c>
      <c r="F1088" s="59">
        <f>VLOOKUP(E1088,[1]!CodeIATA[#All],2,FALSE)</f>
        <v>1.5086999999999999</v>
      </c>
      <c r="G1088"/>
    </row>
    <row r="1089" spans="1:7" x14ac:dyDescent="0.25">
      <c r="A1089" s="53" t="s">
        <v>760</v>
      </c>
      <c r="B1089" s="53" t="s">
        <v>233</v>
      </c>
      <c r="C1089" s="60" t="s">
        <v>757</v>
      </c>
      <c r="D1089" s="53" t="s">
        <v>758</v>
      </c>
      <c r="E1089" s="60" t="s">
        <v>2020</v>
      </c>
      <c r="F1089" s="59">
        <f>VLOOKUP(E1089,[1]!CodeIATA[#All],2,FALSE)</f>
        <v>1.5064</v>
      </c>
      <c r="G1089"/>
    </row>
    <row r="1090" spans="1:7" x14ac:dyDescent="0.25">
      <c r="A1090" s="53" t="s">
        <v>2401</v>
      </c>
      <c r="B1090" s="53" t="s">
        <v>233</v>
      </c>
      <c r="C1090" s="60" t="s">
        <v>757</v>
      </c>
      <c r="D1090" s="53" t="s">
        <v>758</v>
      </c>
      <c r="E1090" s="53" t="s">
        <v>2019</v>
      </c>
      <c r="F1090" s="59">
        <f>VLOOKUP(E1090,[1]!CodeIATA[#All],2,FALSE)</f>
        <v>1.5086999999999999</v>
      </c>
      <c r="G1090"/>
    </row>
    <row r="1091" spans="1:7" x14ac:dyDescent="0.25">
      <c r="A1091" s="53" t="s">
        <v>2021</v>
      </c>
      <c r="B1091" s="53" t="s">
        <v>233</v>
      </c>
      <c r="C1091" s="60" t="s">
        <v>757</v>
      </c>
      <c r="D1091" s="53" t="s">
        <v>758</v>
      </c>
      <c r="E1091" s="53" t="s">
        <v>2019</v>
      </c>
      <c r="F1091" s="59">
        <f>VLOOKUP(E1091,[1]!CodeIATA[#All],2,FALSE)</f>
        <v>1.5086999999999999</v>
      </c>
      <c r="G1091"/>
    </row>
    <row r="1092" spans="1:7" x14ac:dyDescent="0.25">
      <c r="A1092" s="53" t="s">
        <v>2402</v>
      </c>
      <c r="B1092" s="53" t="s">
        <v>77</v>
      </c>
      <c r="C1092" s="60" t="s">
        <v>761</v>
      </c>
      <c r="D1092" s="53" t="s">
        <v>762</v>
      </c>
      <c r="E1092" t="s">
        <v>761</v>
      </c>
      <c r="F1092" s="59">
        <f>VLOOKUP(E1092,[1]!CodeIATA[#All],2,FALSE)</f>
        <v>1.0074000000000001</v>
      </c>
      <c r="G1092"/>
    </row>
    <row r="1093" spans="1:7" x14ac:dyDescent="0.25">
      <c r="A1093" s="53" t="s">
        <v>2403</v>
      </c>
      <c r="B1093" s="53" t="s">
        <v>77</v>
      </c>
      <c r="C1093" s="60" t="s">
        <v>761</v>
      </c>
      <c r="D1093" s="53" t="s">
        <v>762</v>
      </c>
      <c r="E1093" t="s">
        <v>761</v>
      </c>
      <c r="F1093" s="59">
        <f>VLOOKUP(E1093,[1]!CodeIATA[#All],2,FALSE)</f>
        <v>1.0074000000000001</v>
      </c>
      <c r="G1093"/>
    </row>
    <row r="1094" spans="1:7" x14ac:dyDescent="0.25">
      <c r="A1094" s="53" t="s">
        <v>763</v>
      </c>
      <c r="B1094" s="53" t="s">
        <v>77</v>
      </c>
      <c r="C1094" s="60" t="s">
        <v>761</v>
      </c>
      <c r="D1094" s="53" t="s">
        <v>762</v>
      </c>
      <c r="E1094" t="s">
        <v>2023</v>
      </c>
      <c r="F1094" s="59">
        <f>VLOOKUP(E1094,[1]!CodeIATA[#All],2,FALSE)</f>
        <v>0.99929999999999997</v>
      </c>
      <c r="G1094"/>
    </row>
    <row r="1095" spans="1:7" x14ac:dyDescent="0.25">
      <c r="A1095" s="53" t="s">
        <v>764</v>
      </c>
      <c r="B1095" s="53" t="s">
        <v>77</v>
      </c>
      <c r="C1095" s="60" t="s">
        <v>761</v>
      </c>
      <c r="D1095" s="53" t="s">
        <v>762</v>
      </c>
      <c r="E1095" s="63" t="s">
        <v>761</v>
      </c>
      <c r="F1095" s="59">
        <f>VLOOKUP(E1095,[1]!CodeIATA[#All],2,FALSE)</f>
        <v>1.0074000000000001</v>
      </c>
      <c r="G1095"/>
    </row>
    <row r="1096" spans="1:7" x14ac:dyDescent="0.25">
      <c r="A1096" s="53" t="s">
        <v>765</v>
      </c>
      <c r="B1096" s="53" t="s">
        <v>77</v>
      </c>
      <c r="C1096" s="60" t="s">
        <v>761</v>
      </c>
      <c r="D1096" s="53" t="s">
        <v>762</v>
      </c>
      <c r="E1096" s="63" t="s">
        <v>2023</v>
      </c>
      <c r="F1096" s="59">
        <f>VLOOKUP(E1096,[1]!CodeIATA[#All],2,FALSE)</f>
        <v>0.99929999999999997</v>
      </c>
      <c r="G1096"/>
    </row>
    <row r="1097" spans="1:7" x14ac:dyDescent="0.25">
      <c r="A1097" s="53" t="s">
        <v>2404</v>
      </c>
      <c r="B1097" s="53" t="s">
        <v>77</v>
      </c>
      <c r="C1097" s="60" t="s">
        <v>761</v>
      </c>
      <c r="D1097" s="53" t="s">
        <v>762</v>
      </c>
      <c r="E1097" t="s">
        <v>761</v>
      </c>
      <c r="F1097" s="59">
        <f>VLOOKUP(E1097,[1]!CodeIATA[#All],2,FALSE)</f>
        <v>1.0074000000000001</v>
      </c>
      <c r="G1097"/>
    </row>
    <row r="1098" spans="1:7" x14ac:dyDescent="0.25">
      <c r="A1098" s="53" t="s">
        <v>766</v>
      </c>
      <c r="B1098" s="53" t="s">
        <v>77</v>
      </c>
      <c r="C1098" s="60" t="s">
        <v>761</v>
      </c>
      <c r="D1098" s="53" t="s">
        <v>762</v>
      </c>
      <c r="E1098" s="69" t="s">
        <v>2024</v>
      </c>
      <c r="F1098" s="59">
        <f>VLOOKUP(E1098,[1]!CodeIATA[#All],2,FALSE)</f>
        <v>0.99939999999999996</v>
      </c>
      <c r="G1098"/>
    </row>
    <row r="1099" spans="1:7" x14ac:dyDescent="0.25">
      <c r="A1099" s="53" t="s">
        <v>767</v>
      </c>
      <c r="B1099" s="53" t="s">
        <v>77</v>
      </c>
      <c r="C1099" s="60" t="s">
        <v>761</v>
      </c>
      <c r="D1099" s="53" t="s">
        <v>762</v>
      </c>
      <c r="E1099" s="53" t="s">
        <v>761</v>
      </c>
      <c r="F1099" s="59">
        <f>VLOOKUP(E1099,[1]!CodeIATA[#All],2,FALSE)</f>
        <v>1.0074000000000001</v>
      </c>
      <c r="G1099"/>
    </row>
    <row r="1100" spans="1:7" x14ac:dyDescent="0.25">
      <c r="A1100" s="53" t="s">
        <v>2025</v>
      </c>
      <c r="B1100" s="53" t="s">
        <v>77</v>
      </c>
      <c r="C1100" s="60" t="s">
        <v>761</v>
      </c>
      <c r="D1100" s="53" t="s">
        <v>762</v>
      </c>
      <c r="E1100" s="53" t="s">
        <v>2026</v>
      </c>
      <c r="F1100" s="59">
        <f>VLOOKUP(E1100,[1]!CodeIATA[#All],2,FALSE)</f>
        <v>1.016</v>
      </c>
      <c r="G1100"/>
    </row>
    <row r="1101" spans="1:7" x14ac:dyDescent="0.25">
      <c r="A1101" s="53" t="s">
        <v>2405</v>
      </c>
      <c r="B1101" s="53" t="s">
        <v>30</v>
      </c>
      <c r="C1101" s="60" t="s">
        <v>768</v>
      </c>
      <c r="D1101" s="53" t="s">
        <v>769</v>
      </c>
      <c r="E1101" s="53" t="s">
        <v>2406</v>
      </c>
      <c r="F1101" s="59">
        <f>VLOOKUP(E1101,[1]!CodeIATA[#All],2,FALSE)</f>
        <v>0.91790000000000005</v>
      </c>
      <c r="G1101"/>
    </row>
    <row r="1102" spans="1:7" x14ac:dyDescent="0.25">
      <c r="A1102" s="53" t="s">
        <v>2407</v>
      </c>
      <c r="B1102" s="53" t="s">
        <v>30</v>
      </c>
      <c r="C1102" s="60" t="s">
        <v>768</v>
      </c>
      <c r="D1102" s="53" t="s">
        <v>769</v>
      </c>
      <c r="E1102" s="53" t="s">
        <v>2408</v>
      </c>
      <c r="F1102" s="59">
        <f>VLOOKUP(E1102,[1]!CodeIATA[#All],2,FALSE)</f>
        <v>1.1672</v>
      </c>
      <c r="G1102"/>
    </row>
    <row r="1103" spans="1:7" x14ac:dyDescent="0.25">
      <c r="A1103" s="53" t="s">
        <v>2409</v>
      </c>
      <c r="B1103" s="53" t="s">
        <v>30</v>
      </c>
      <c r="C1103" s="60" t="s">
        <v>768</v>
      </c>
      <c r="D1103" s="53" t="s">
        <v>769</v>
      </c>
      <c r="E1103" s="53" t="s">
        <v>2029</v>
      </c>
      <c r="F1103" s="59">
        <f>VLOOKUP(E1103,[1]!CodeIATA[#All],2,FALSE)</f>
        <v>0.90380000000000005</v>
      </c>
      <c r="G1103"/>
    </row>
    <row r="1104" spans="1:7" x14ac:dyDescent="0.25">
      <c r="A1104" s="53" t="s">
        <v>770</v>
      </c>
      <c r="B1104" s="53" t="s">
        <v>30</v>
      </c>
      <c r="C1104" s="60" t="s">
        <v>768</v>
      </c>
      <c r="D1104" s="53" t="s">
        <v>769</v>
      </c>
      <c r="E1104" s="53" t="s">
        <v>2027</v>
      </c>
      <c r="F1104" s="59">
        <f>VLOOKUP(E1104,[1]!CodeIATA[#All],2,FALSE)</f>
        <v>1.1052999999999999</v>
      </c>
      <c r="G1104"/>
    </row>
    <row r="1105" spans="1:7" x14ac:dyDescent="0.25">
      <c r="A1105" s="53" t="s">
        <v>2028</v>
      </c>
      <c r="B1105" s="53" t="s">
        <v>30</v>
      </c>
      <c r="C1105" s="60" t="s">
        <v>768</v>
      </c>
      <c r="D1105" s="53" t="s">
        <v>769</v>
      </c>
      <c r="E1105" s="53" t="s">
        <v>2029</v>
      </c>
      <c r="F1105" s="59">
        <f>VLOOKUP(E1105,[1]!CodeIATA[#All],2,FALSE)</f>
        <v>0.90380000000000005</v>
      </c>
      <c r="G1105"/>
    </row>
    <row r="1106" spans="1:7" x14ac:dyDescent="0.25">
      <c r="A1106" s="53" t="s">
        <v>2410</v>
      </c>
      <c r="B1106" s="53" t="s">
        <v>30</v>
      </c>
      <c r="C1106" s="60" t="s">
        <v>768</v>
      </c>
      <c r="D1106" s="53" t="s">
        <v>769</v>
      </c>
      <c r="E1106" s="53" t="s">
        <v>2029</v>
      </c>
      <c r="F1106" s="59">
        <f>VLOOKUP(E1106,[1]!CodeIATA[#All],2,FALSE)</f>
        <v>0.90380000000000005</v>
      </c>
      <c r="G1106"/>
    </row>
    <row r="1107" spans="1:7" x14ac:dyDescent="0.25">
      <c r="A1107" s="53" t="s">
        <v>2013</v>
      </c>
      <c r="B1107" s="53" t="s">
        <v>233</v>
      </c>
      <c r="C1107" s="60" t="s">
        <v>771</v>
      </c>
      <c r="D1107" s="53" t="s">
        <v>772</v>
      </c>
      <c r="E1107" s="53" t="s">
        <v>2014</v>
      </c>
      <c r="F1107" s="59">
        <f>VLOOKUP(E1107,[1]!CodeIATA[#All],2,FALSE)</f>
        <v>1.3611</v>
      </c>
      <c r="G1107"/>
    </row>
    <row r="1108" spans="1:7" x14ac:dyDescent="0.25">
      <c r="A1108" s="53" t="s">
        <v>773</v>
      </c>
      <c r="B1108" s="53" t="s">
        <v>233</v>
      </c>
      <c r="C1108" s="60" t="s">
        <v>771</v>
      </c>
      <c r="D1108" s="53" t="s">
        <v>772</v>
      </c>
      <c r="E1108" s="69" t="s">
        <v>2015</v>
      </c>
      <c r="F1108" s="59">
        <f>VLOOKUP(E1108,[1]!CodeIATA[#All],2,FALSE)</f>
        <v>1.7674000000000001</v>
      </c>
      <c r="G1108"/>
    </row>
    <row r="1109" spans="1:7" x14ac:dyDescent="0.25">
      <c r="A1109" s="53" t="s">
        <v>776</v>
      </c>
      <c r="B1109" s="53" t="s">
        <v>77</v>
      </c>
      <c r="C1109" s="60" t="s">
        <v>774</v>
      </c>
      <c r="D1109" s="53" t="s">
        <v>775</v>
      </c>
      <c r="E1109" s="69" t="s">
        <v>2016</v>
      </c>
      <c r="F1109" s="59">
        <f>VLOOKUP(E1109,[1]!CodeIATA[#All],2,FALSE)</f>
        <v>1.7217</v>
      </c>
      <c r="G1109"/>
    </row>
    <row r="1110" spans="1:7" x14ac:dyDescent="0.25">
      <c r="A1110" s="53" t="s">
        <v>2411</v>
      </c>
      <c r="B1110" s="53" t="s">
        <v>77</v>
      </c>
      <c r="C1110" s="60" t="s">
        <v>2412</v>
      </c>
      <c r="D1110" s="53" t="s">
        <v>2413</v>
      </c>
      <c r="E1110" s="69" t="s">
        <v>2414</v>
      </c>
      <c r="F1110" s="59">
        <f>VLOOKUP(E1110,[1]!CodeIATA[#All],2,FALSE)</f>
        <v>1.3465</v>
      </c>
      <c r="G1110"/>
    </row>
    <row r="1111" spans="1:7" x14ac:dyDescent="0.25">
      <c r="A1111" s="53" t="s">
        <v>2415</v>
      </c>
      <c r="B1111" s="53" t="s">
        <v>77</v>
      </c>
      <c r="C1111" s="60" t="s">
        <v>2412</v>
      </c>
      <c r="D1111" s="53" t="s">
        <v>2413</v>
      </c>
      <c r="E1111" s="69" t="s">
        <v>2414</v>
      </c>
      <c r="F1111" s="59">
        <f>VLOOKUP(E1111,[1]!CodeIATA[#All],2,FALSE)</f>
        <v>1.3465</v>
      </c>
      <c r="G1111"/>
    </row>
    <row r="1112" spans="1:7" x14ac:dyDescent="0.25">
      <c r="A1112" s="53" t="s">
        <v>2030</v>
      </c>
      <c r="B1112" s="53" t="s">
        <v>26</v>
      </c>
      <c r="C1112" s="60" t="s">
        <v>777</v>
      </c>
      <c r="D1112" s="53" t="s">
        <v>778</v>
      </c>
      <c r="E1112" s="53" t="s">
        <v>2031</v>
      </c>
      <c r="F1112" s="59">
        <f>VLOOKUP(E1112,[1]!CodeIATA[#All],2,FALSE)</f>
        <v>1.3102</v>
      </c>
      <c r="G1112"/>
    </row>
    <row r="1113" spans="1:7" x14ac:dyDescent="0.25">
      <c r="A1113" s="53" t="s">
        <v>779</v>
      </c>
      <c r="B1113" s="53" t="s">
        <v>26</v>
      </c>
      <c r="C1113" s="60" t="s">
        <v>777</v>
      </c>
      <c r="D1113" s="53" t="s">
        <v>778</v>
      </c>
      <c r="E1113" s="53" t="s">
        <v>2416</v>
      </c>
      <c r="F1113" s="59">
        <f>VLOOKUP(E1113,[1]!CodeIATA[#All],2,FALSE)</f>
        <v>1.0114000000000001</v>
      </c>
      <c r="G1113"/>
    </row>
    <row r="1114" spans="1:7" x14ac:dyDescent="0.25">
      <c r="A1114" s="53" t="s">
        <v>782</v>
      </c>
      <c r="B1114" s="53" t="s">
        <v>35</v>
      </c>
      <c r="C1114" s="60" t="s">
        <v>780</v>
      </c>
      <c r="D1114" s="53" t="s">
        <v>781</v>
      </c>
      <c r="E1114" s="53" t="s">
        <v>2032</v>
      </c>
      <c r="F1114" s="59">
        <f>VLOOKUP(E1114,[1]!CodeIATA[#All],2,FALSE)</f>
        <v>1.3512</v>
      </c>
      <c r="G1114"/>
    </row>
    <row r="1115" spans="1:7" x14ac:dyDescent="0.25">
      <c r="A1115" s="51" t="s">
        <v>1258</v>
      </c>
      <c r="B1115" s="53" t="s">
        <v>35</v>
      </c>
      <c r="C1115" s="60" t="s">
        <v>783</v>
      </c>
      <c r="D1115" s="53" t="s">
        <v>784</v>
      </c>
      <c r="E1115" s="60" t="s">
        <v>1259</v>
      </c>
      <c r="F1115" s="59">
        <f>VLOOKUP(E1115,[1]!CodeIATA[#All],2,FALSE)</f>
        <v>0.90849999999999997</v>
      </c>
      <c r="G1115"/>
    </row>
    <row r="1116" spans="1:7" x14ac:dyDescent="0.25">
      <c r="A1116" s="51" t="s">
        <v>2417</v>
      </c>
      <c r="B1116" s="53" t="s">
        <v>35</v>
      </c>
      <c r="C1116" s="60" t="s">
        <v>783</v>
      </c>
      <c r="D1116" s="53" t="s">
        <v>784</v>
      </c>
      <c r="E1116" s="60" t="s">
        <v>2418</v>
      </c>
      <c r="F1116" s="59">
        <f>VLOOKUP(E1116,[1]!CodeIATA[#All],2,FALSE)</f>
        <v>0.62880000000000003</v>
      </c>
      <c r="G1116"/>
    </row>
    <row r="1117" spans="1:7" x14ac:dyDescent="0.25">
      <c r="A1117" s="53" t="s">
        <v>1260</v>
      </c>
      <c r="B1117" s="53" t="s">
        <v>35</v>
      </c>
      <c r="C1117" s="60" t="s">
        <v>783</v>
      </c>
      <c r="D1117" s="53" t="s">
        <v>784</v>
      </c>
      <c r="E1117" s="60" t="s">
        <v>1261</v>
      </c>
      <c r="F1117" s="59">
        <f>VLOOKUP(E1117,[1]!CodeIATA[#All],2,FALSE)</f>
        <v>0.628</v>
      </c>
      <c r="G1117"/>
    </row>
    <row r="1118" spans="1:7" x14ac:dyDescent="0.25">
      <c r="A1118" s="53" t="s">
        <v>1262</v>
      </c>
      <c r="B1118" s="53" t="s">
        <v>35</v>
      </c>
      <c r="C1118" s="60" t="s">
        <v>783</v>
      </c>
      <c r="D1118" s="53" t="s">
        <v>784</v>
      </c>
      <c r="E1118" s="60" t="s">
        <v>1263</v>
      </c>
      <c r="F1118" s="59">
        <f>VLOOKUP(E1118,[1]!CodeIATA[#All],2,FALSE)</f>
        <v>0.82279999999999998</v>
      </c>
      <c r="G1118"/>
    </row>
    <row r="1119" spans="1:7" x14ac:dyDescent="0.25">
      <c r="A1119" s="53" t="s">
        <v>1264</v>
      </c>
      <c r="B1119" s="53" t="s">
        <v>35</v>
      </c>
      <c r="C1119" s="60" t="s">
        <v>783</v>
      </c>
      <c r="D1119" s="53" t="s">
        <v>784</v>
      </c>
      <c r="E1119" s="53" t="s">
        <v>1265</v>
      </c>
      <c r="F1119" s="59">
        <f>VLOOKUP(E1119,[1]!CodeIATA[#All],2,FALSE)</f>
        <v>0.84819999999999995</v>
      </c>
      <c r="G1119"/>
    </row>
    <row r="1120" spans="1:7" x14ac:dyDescent="0.25">
      <c r="A1120" s="51" t="s">
        <v>1266</v>
      </c>
      <c r="B1120" s="53" t="s">
        <v>35</v>
      </c>
      <c r="C1120" s="60" t="s">
        <v>783</v>
      </c>
      <c r="D1120" s="53" t="s">
        <v>784</v>
      </c>
      <c r="E1120" s="60" t="s">
        <v>1267</v>
      </c>
      <c r="F1120" s="59">
        <f>VLOOKUP(E1120,[1]!CodeIATA[#All],2,FALSE)</f>
        <v>0.69810000000000005</v>
      </c>
      <c r="G1120"/>
    </row>
    <row r="1121" spans="1:7" x14ac:dyDescent="0.25">
      <c r="A1121" s="53" t="s">
        <v>1268</v>
      </c>
      <c r="B1121" s="53" t="s">
        <v>35</v>
      </c>
      <c r="C1121" s="60" t="s">
        <v>783</v>
      </c>
      <c r="D1121" s="53" t="s">
        <v>784</v>
      </c>
      <c r="E1121" s="69" t="s">
        <v>1269</v>
      </c>
      <c r="F1121" s="59">
        <f>VLOOKUP(E1121,[1]!CodeIATA[#All],2,FALSE)</f>
        <v>0.59179999999999999</v>
      </c>
      <c r="G1121"/>
    </row>
    <row r="1122" spans="1:7" x14ac:dyDescent="0.25">
      <c r="A1122" s="53" t="s">
        <v>1270</v>
      </c>
      <c r="B1122" s="53" t="s">
        <v>35</v>
      </c>
      <c r="C1122" s="60" t="s">
        <v>783</v>
      </c>
      <c r="D1122" s="53" t="s">
        <v>784</v>
      </c>
      <c r="E1122" s="53" t="s">
        <v>1271</v>
      </c>
      <c r="F1122" s="59">
        <f>VLOOKUP(E1122,[1]!CodeIATA[#All],2,FALSE)</f>
        <v>0.89419999999999999</v>
      </c>
      <c r="G1122"/>
    </row>
    <row r="1123" spans="1:7" x14ac:dyDescent="0.25">
      <c r="A1123" s="53" t="s">
        <v>2419</v>
      </c>
      <c r="B1123" s="53" t="s">
        <v>35</v>
      </c>
      <c r="C1123" s="60" t="s">
        <v>783</v>
      </c>
      <c r="D1123" s="53" t="s">
        <v>784</v>
      </c>
      <c r="E1123" s="53" t="s">
        <v>1356</v>
      </c>
      <c r="F1123" s="59">
        <f>VLOOKUP(E1123,[1]!CodeIATA[#All],2,FALSE)</f>
        <v>0.54479999999999995</v>
      </c>
      <c r="G1123"/>
    </row>
    <row r="1124" spans="1:7" x14ac:dyDescent="0.25">
      <c r="A1124" s="53" t="s">
        <v>1272</v>
      </c>
      <c r="B1124" s="53" t="s">
        <v>35</v>
      </c>
      <c r="C1124" s="60" t="s">
        <v>783</v>
      </c>
      <c r="D1124" s="53" t="s">
        <v>784</v>
      </c>
      <c r="E1124" s="53" t="s">
        <v>1273</v>
      </c>
      <c r="F1124" s="59">
        <f>VLOOKUP(E1124,[1]!CodeIATA[#All],2,FALSE)</f>
        <v>0.31059999999999999</v>
      </c>
      <c r="G1124"/>
    </row>
    <row r="1125" spans="1:7" x14ac:dyDescent="0.25">
      <c r="A1125" s="62" t="s">
        <v>1274</v>
      </c>
      <c r="B1125" s="53" t="s">
        <v>35</v>
      </c>
      <c r="C1125" s="60" t="s">
        <v>783</v>
      </c>
      <c r="D1125" s="53" t="s">
        <v>784</v>
      </c>
      <c r="E1125" s="53" t="s">
        <v>1275</v>
      </c>
      <c r="F1125" s="59">
        <f>VLOOKUP(E1125,[1]!CodeIATA[#All],2,FALSE)</f>
        <v>0.71440000000000003</v>
      </c>
      <c r="G1125"/>
    </row>
    <row r="1126" spans="1:7" x14ac:dyDescent="0.25">
      <c r="A1126" s="53" t="s">
        <v>2420</v>
      </c>
      <c r="B1126" s="53" t="s">
        <v>35</v>
      </c>
      <c r="C1126" s="60" t="s">
        <v>783</v>
      </c>
      <c r="D1126" s="53" t="s">
        <v>784</v>
      </c>
      <c r="E1126" s="53" t="s">
        <v>1275</v>
      </c>
      <c r="F1126" s="59">
        <f>VLOOKUP(E1126,[1]!CodeIATA[#All],2,FALSE)</f>
        <v>0.71440000000000003</v>
      </c>
      <c r="G1126"/>
    </row>
    <row r="1127" spans="1:7" x14ac:dyDescent="0.25">
      <c r="A1127" s="53" t="s">
        <v>1276</v>
      </c>
      <c r="B1127" s="53" t="s">
        <v>35</v>
      </c>
      <c r="C1127" s="60" t="s">
        <v>783</v>
      </c>
      <c r="D1127" s="53" t="s">
        <v>784</v>
      </c>
      <c r="E1127" s="53" t="s">
        <v>1277</v>
      </c>
      <c r="F1127" s="59">
        <f>VLOOKUP(E1127,[1]!CodeIATA[#All],2,FALSE)</f>
        <v>0.46010000000000001</v>
      </c>
      <c r="G1127"/>
    </row>
    <row r="1128" spans="1:7" x14ac:dyDescent="0.25">
      <c r="A1128" s="62" t="s">
        <v>2421</v>
      </c>
      <c r="B1128" s="53" t="s">
        <v>35</v>
      </c>
      <c r="C1128" s="60" t="s">
        <v>783</v>
      </c>
      <c r="D1128" s="53" t="s">
        <v>784</v>
      </c>
      <c r="E1128" s="53" t="s">
        <v>2422</v>
      </c>
      <c r="F1128" s="59">
        <f>VLOOKUP(E1128,[1]!CodeIATA[#All],2,FALSE)</f>
        <v>0.80020000000000002</v>
      </c>
      <c r="G1128"/>
    </row>
    <row r="1129" spans="1:7" x14ac:dyDescent="0.25">
      <c r="A1129" s="53" t="s">
        <v>1278</v>
      </c>
      <c r="B1129" s="53" t="s">
        <v>35</v>
      </c>
      <c r="C1129" s="60" t="s">
        <v>783</v>
      </c>
      <c r="D1129" s="53" t="s">
        <v>784</v>
      </c>
      <c r="E1129" s="60" t="s">
        <v>1279</v>
      </c>
      <c r="F1129" s="59">
        <f>VLOOKUP(E1129,[1]!CodeIATA[#All],2,FALSE)</f>
        <v>0.56859999999999999</v>
      </c>
      <c r="G1129"/>
    </row>
    <row r="1130" spans="1:7" x14ac:dyDescent="0.25">
      <c r="A1130" s="53" t="s">
        <v>1280</v>
      </c>
      <c r="B1130" s="53" t="s">
        <v>35</v>
      </c>
      <c r="C1130" s="60" t="s">
        <v>783</v>
      </c>
      <c r="D1130" s="53" t="s">
        <v>784</v>
      </c>
      <c r="E1130" s="53" t="s">
        <v>1279</v>
      </c>
      <c r="F1130" s="59">
        <f>VLOOKUP(E1130,[1]!CodeIATA[#All],2,FALSE)</f>
        <v>0.56859999999999999</v>
      </c>
      <c r="G1130"/>
    </row>
    <row r="1131" spans="1:7" x14ac:dyDescent="0.25">
      <c r="A1131" s="51" t="s">
        <v>1281</v>
      </c>
      <c r="B1131" s="53" t="s">
        <v>35</v>
      </c>
      <c r="C1131" s="60" t="s">
        <v>783</v>
      </c>
      <c r="D1131" s="53" t="s">
        <v>784</v>
      </c>
      <c r="E1131" s="60" t="s">
        <v>1282</v>
      </c>
      <c r="F1131" s="59">
        <f>VLOOKUP(E1131,[1]!CodeIATA[#All],2,FALSE)</f>
        <v>0.53300000000000003</v>
      </c>
      <c r="G1131"/>
    </row>
    <row r="1132" spans="1:7" x14ac:dyDescent="0.25">
      <c r="A1132" s="51" t="s">
        <v>1283</v>
      </c>
      <c r="B1132" s="53" t="s">
        <v>35</v>
      </c>
      <c r="C1132" s="60" t="s">
        <v>783</v>
      </c>
      <c r="D1132" s="53" t="s">
        <v>784</v>
      </c>
      <c r="E1132" s="60" t="s">
        <v>1284</v>
      </c>
      <c r="F1132" s="59">
        <f>VLOOKUP(E1132,[1]!CodeIATA[#All],2,FALSE)</f>
        <v>0.58930000000000005</v>
      </c>
      <c r="G1132"/>
    </row>
    <row r="1133" spans="1:7" x14ac:dyDescent="0.25">
      <c r="A1133" s="53" t="s">
        <v>1285</v>
      </c>
      <c r="B1133" s="53" t="s">
        <v>35</v>
      </c>
      <c r="C1133" s="60" t="s">
        <v>783</v>
      </c>
      <c r="D1133" s="53" t="s">
        <v>784</v>
      </c>
      <c r="E1133" s="69" t="s">
        <v>48</v>
      </c>
      <c r="F1133" s="59">
        <f>VLOOKUP(E1133,[1]!CodeIATA[#All],2,FALSE)</f>
        <v>0.6331</v>
      </c>
      <c r="G1133"/>
    </row>
    <row r="1134" spans="1:7" x14ac:dyDescent="0.25">
      <c r="A1134" s="53" t="s">
        <v>1286</v>
      </c>
      <c r="B1134" s="53" t="s">
        <v>35</v>
      </c>
      <c r="C1134" s="60" t="s">
        <v>783</v>
      </c>
      <c r="D1134" s="53" t="s">
        <v>784</v>
      </c>
      <c r="E1134" s="53" t="s">
        <v>1273</v>
      </c>
      <c r="F1134" s="59">
        <f>VLOOKUP(E1134,[1]!CodeIATA[#All],2,FALSE)</f>
        <v>0.31059999999999999</v>
      </c>
      <c r="G1134"/>
    </row>
    <row r="1135" spans="1:7" x14ac:dyDescent="0.25">
      <c r="A1135" s="53" t="s">
        <v>1287</v>
      </c>
      <c r="B1135" s="53" t="s">
        <v>35</v>
      </c>
      <c r="C1135" s="60" t="s">
        <v>783</v>
      </c>
      <c r="D1135" s="53" t="s">
        <v>784</v>
      </c>
      <c r="E1135" s="60" t="s">
        <v>1288</v>
      </c>
      <c r="F1135" s="59">
        <f>VLOOKUP(E1135,[1]!CodeIATA[#All],2,FALSE)</f>
        <v>0.93200000000000005</v>
      </c>
      <c r="G1135"/>
    </row>
    <row r="1136" spans="1:7" x14ac:dyDescent="0.25">
      <c r="A1136" s="51" t="s">
        <v>1289</v>
      </c>
      <c r="B1136" s="53" t="s">
        <v>35</v>
      </c>
      <c r="C1136" s="60" t="s">
        <v>783</v>
      </c>
      <c r="D1136" s="53" t="s">
        <v>784</v>
      </c>
      <c r="E1136" s="60" t="s">
        <v>48</v>
      </c>
      <c r="F1136" s="59">
        <f>VLOOKUP(E1136,[1]!CodeIATA[#All],2,FALSE)</f>
        <v>0.6331</v>
      </c>
      <c r="G1136"/>
    </row>
    <row r="1137" spans="1:7" x14ac:dyDescent="0.25">
      <c r="A1137" s="53" t="s">
        <v>1290</v>
      </c>
      <c r="B1137" s="53" t="s">
        <v>35</v>
      </c>
      <c r="C1137" s="60" t="s">
        <v>783</v>
      </c>
      <c r="D1137" s="53" t="s">
        <v>784</v>
      </c>
      <c r="E1137" s="53" t="s">
        <v>1291</v>
      </c>
      <c r="F1137" s="59">
        <f>VLOOKUP(E1137,[1]!CodeIATA[#All],2,FALSE)</f>
        <v>0.67869999999999997</v>
      </c>
      <c r="G1137"/>
    </row>
    <row r="1138" spans="1:7" x14ac:dyDescent="0.25">
      <c r="A1138" s="62" t="s">
        <v>2423</v>
      </c>
      <c r="B1138" s="53" t="s">
        <v>35</v>
      </c>
      <c r="C1138" s="60" t="s">
        <v>783</v>
      </c>
      <c r="D1138" s="53" t="s">
        <v>784</v>
      </c>
      <c r="E1138" s="53" t="s">
        <v>1426</v>
      </c>
      <c r="F1138" s="59">
        <f>VLOOKUP(E1138,[1]!CodeIATA[#All],2,FALSE)</f>
        <v>0.8669</v>
      </c>
      <c r="G1138"/>
    </row>
    <row r="1139" spans="1:7" x14ac:dyDescent="0.25">
      <c r="A1139" s="53" t="s">
        <v>1292</v>
      </c>
      <c r="B1139" s="53" t="s">
        <v>35</v>
      </c>
      <c r="C1139" s="60" t="s">
        <v>783</v>
      </c>
      <c r="D1139" s="53" t="s">
        <v>784</v>
      </c>
      <c r="E1139" s="60" t="s">
        <v>1277</v>
      </c>
      <c r="F1139" s="59">
        <f>VLOOKUP(E1139,[1]!CodeIATA[#All],2,FALSE)</f>
        <v>0.46010000000000001</v>
      </c>
      <c r="G1139"/>
    </row>
    <row r="1140" spans="1:7" x14ac:dyDescent="0.25">
      <c r="A1140" s="53" t="s">
        <v>1293</v>
      </c>
      <c r="B1140" s="53" t="s">
        <v>35</v>
      </c>
      <c r="C1140" s="60" t="s">
        <v>783</v>
      </c>
      <c r="D1140" s="53" t="s">
        <v>784</v>
      </c>
      <c r="E1140" s="60" t="s">
        <v>1294</v>
      </c>
      <c r="F1140" s="59">
        <f>VLOOKUP(E1140,[1]!CodeIATA[#All],2,FALSE)</f>
        <v>0.50929999999999997</v>
      </c>
      <c r="G1140"/>
    </row>
    <row r="1141" spans="1:7" x14ac:dyDescent="0.25">
      <c r="A1141" s="51" t="s">
        <v>1295</v>
      </c>
      <c r="B1141" s="53" t="s">
        <v>35</v>
      </c>
      <c r="C1141" s="60" t="s">
        <v>783</v>
      </c>
      <c r="D1141" s="53" t="s">
        <v>784</v>
      </c>
      <c r="E1141" s="60" t="s">
        <v>1296</v>
      </c>
      <c r="F1141" s="59">
        <f>VLOOKUP(E1141,[1]!CodeIATA[#All],2,FALSE)</f>
        <v>0.94369999999999998</v>
      </c>
      <c r="G1141"/>
    </row>
    <row r="1142" spans="1:7" x14ac:dyDescent="0.25">
      <c r="A1142" s="53" t="s">
        <v>1297</v>
      </c>
      <c r="B1142" s="53" t="s">
        <v>35</v>
      </c>
      <c r="C1142" s="60" t="s">
        <v>783</v>
      </c>
      <c r="D1142" s="53" t="s">
        <v>784</v>
      </c>
      <c r="E1142" s="60" t="s">
        <v>1298</v>
      </c>
      <c r="F1142" s="59">
        <f>VLOOKUP(E1142,[1]!CodeIATA[#All],2,FALSE)</f>
        <v>0.9456</v>
      </c>
      <c r="G1142"/>
    </row>
    <row r="1143" spans="1:7" x14ac:dyDescent="0.25">
      <c r="A1143" s="53" t="s">
        <v>1299</v>
      </c>
      <c r="B1143" s="53" t="s">
        <v>35</v>
      </c>
      <c r="C1143" s="60" t="s">
        <v>783</v>
      </c>
      <c r="D1143" s="53" t="s">
        <v>784</v>
      </c>
      <c r="E1143" s="60" t="s">
        <v>1300</v>
      </c>
      <c r="F1143" s="59">
        <f>VLOOKUP(E1143,[1]!CodeIATA[#All],2,FALSE)</f>
        <v>0.67920000000000003</v>
      </c>
      <c r="G1143"/>
    </row>
    <row r="1144" spans="1:7" x14ac:dyDescent="0.25">
      <c r="A1144" s="53" t="s">
        <v>1301</v>
      </c>
      <c r="B1144" s="53" t="s">
        <v>35</v>
      </c>
      <c r="C1144" s="60" t="s">
        <v>783</v>
      </c>
      <c r="D1144" s="53" t="s">
        <v>784</v>
      </c>
      <c r="E1144" s="60" t="s">
        <v>1302</v>
      </c>
      <c r="F1144" s="59">
        <f>VLOOKUP(E1144,[1]!CodeIATA[#All],2,FALSE)</f>
        <v>0.47760000000000002</v>
      </c>
      <c r="G1144"/>
    </row>
    <row r="1145" spans="1:7" x14ac:dyDescent="0.25">
      <c r="A1145" s="53" t="s">
        <v>1303</v>
      </c>
      <c r="B1145" s="53" t="s">
        <v>35</v>
      </c>
      <c r="C1145" s="60" t="s">
        <v>783</v>
      </c>
      <c r="D1145" s="53" t="s">
        <v>784</v>
      </c>
      <c r="E1145" s="60" t="s">
        <v>1304</v>
      </c>
      <c r="F1145" s="59">
        <f>VLOOKUP(E1145,[1]!CodeIATA[#All],2,FALSE)</f>
        <v>0.90200000000000002</v>
      </c>
      <c r="G1145"/>
    </row>
    <row r="1146" spans="1:7" x14ac:dyDescent="0.25">
      <c r="A1146" s="62" t="s">
        <v>2424</v>
      </c>
      <c r="B1146" s="53" t="s">
        <v>35</v>
      </c>
      <c r="C1146" s="60" t="s">
        <v>783</v>
      </c>
      <c r="D1146" s="53" t="s">
        <v>784</v>
      </c>
      <c r="E1146" s="53" t="s">
        <v>2425</v>
      </c>
      <c r="F1146" s="59">
        <f>VLOOKUP(E1146,[1]!CodeIATA[#All],2,FALSE)</f>
        <v>0.2873</v>
      </c>
      <c r="G1146"/>
    </row>
    <row r="1147" spans="1:7" x14ac:dyDescent="0.25">
      <c r="A1147" s="53" t="s">
        <v>1305</v>
      </c>
      <c r="B1147" s="53" t="s">
        <v>35</v>
      </c>
      <c r="C1147" s="60" t="s">
        <v>783</v>
      </c>
      <c r="D1147" s="53" t="s">
        <v>784</v>
      </c>
      <c r="E1147" s="69" t="s">
        <v>1306</v>
      </c>
      <c r="F1147" s="59">
        <f>VLOOKUP(E1147,[1]!CodeIATA[#All],2,FALSE)</f>
        <v>0.24859999999999999</v>
      </c>
      <c r="G1147"/>
    </row>
    <row r="1148" spans="1:7" x14ac:dyDescent="0.25">
      <c r="A1148" s="53" t="s">
        <v>1307</v>
      </c>
      <c r="B1148" s="53" t="s">
        <v>35</v>
      </c>
      <c r="C1148" s="60" t="s">
        <v>783</v>
      </c>
      <c r="D1148" s="53" t="s">
        <v>784</v>
      </c>
      <c r="E1148" s="60" t="s">
        <v>1308</v>
      </c>
      <c r="F1148" s="59">
        <f>VLOOKUP(E1148,[1]!CodeIATA[#All],2,FALSE)</f>
        <v>0.64149999999999996</v>
      </c>
      <c r="G1148"/>
    </row>
    <row r="1149" spans="1:7" x14ac:dyDescent="0.25">
      <c r="A1149" s="51" t="s">
        <v>1309</v>
      </c>
      <c r="B1149" s="53" t="s">
        <v>35</v>
      </c>
      <c r="C1149" s="60" t="s">
        <v>783</v>
      </c>
      <c r="D1149" s="53" t="s">
        <v>784</v>
      </c>
      <c r="E1149" s="60" t="s">
        <v>1310</v>
      </c>
      <c r="F1149" s="59">
        <f>VLOOKUP(E1149,[1]!CodeIATA[#All],2,FALSE)</f>
        <v>0.91390000000000005</v>
      </c>
      <c r="G1149"/>
    </row>
    <row r="1150" spans="1:7" x14ac:dyDescent="0.25">
      <c r="A1150" s="53" t="s">
        <v>2426</v>
      </c>
      <c r="B1150" s="53" t="s">
        <v>35</v>
      </c>
      <c r="C1150" s="60" t="s">
        <v>783</v>
      </c>
      <c r="D1150" s="53" t="s">
        <v>784</v>
      </c>
      <c r="E1150" s="53" t="s">
        <v>1471</v>
      </c>
      <c r="F1150" s="59">
        <f>VLOOKUP(E1150,[1]!CodeIATA[#All],2,FALSE)</f>
        <v>0.51219999999999999</v>
      </c>
      <c r="G1150"/>
    </row>
    <row r="1151" spans="1:7" x14ac:dyDescent="0.25">
      <c r="A1151" s="53" t="s">
        <v>2427</v>
      </c>
      <c r="B1151" s="53" t="s">
        <v>35</v>
      </c>
      <c r="C1151" s="60" t="s">
        <v>783</v>
      </c>
      <c r="D1151" s="53" t="s">
        <v>784</v>
      </c>
      <c r="E1151" s="53" t="s">
        <v>2428</v>
      </c>
      <c r="F1151" s="59">
        <f>VLOOKUP(E1151,[1]!CodeIATA[#All],2,FALSE)</f>
        <v>0.44390000000000002</v>
      </c>
      <c r="G1151"/>
    </row>
    <row r="1152" spans="1:7" x14ac:dyDescent="0.25">
      <c r="A1152" s="53" t="s">
        <v>125</v>
      </c>
      <c r="B1152" s="53" t="s">
        <v>35</v>
      </c>
      <c r="C1152" s="60" t="s">
        <v>783</v>
      </c>
      <c r="D1152" s="53" t="s">
        <v>784</v>
      </c>
      <c r="E1152" s="60" t="s">
        <v>1306</v>
      </c>
      <c r="F1152" s="59">
        <f>VLOOKUP(E1152,[1]!CodeIATA[#All],2,FALSE)</f>
        <v>0.24859999999999999</v>
      </c>
      <c r="G1152"/>
    </row>
    <row r="1153" spans="1:7" x14ac:dyDescent="0.25">
      <c r="A1153" s="53" t="s">
        <v>1311</v>
      </c>
      <c r="B1153" s="53" t="s">
        <v>35</v>
      </c>
      <c r="C1153" s="60" t="s">
        <v>783</v>
      </c>
      <c r="D1153" s="53" t="s">
        <v>784</v>
      </c>
      <c r="E1153" s="60" t="s">
        <v>1312</v>
      </c>
      <c r="F1153" s="59">
        <f>VLOOKUP(E1153,[1]!CodeIATA[#All],2,FALSE)</f>
        <v>0.57179999999999997</v>
      </c>
      <c r="G1153"/>
    </row>
    <row r="1154" spans="1:7" x14ac:dyDescent="0.25">
      <c r="A1154" s="53" t="s">
        <v>1313</v>
      </c>
      <c r="B1154" s="53" t="s">
        <v>35</v>
      </c>
      <c r="C1154" s="60" t="s">
        <v>783</v>
      </c>
      <c r="D1154" s="53" t="s">
        <v>784</v>
      </c>
      <c r="E1154" s="60" t="s">
        <v>1314</v>
      </c>
      <c r="F1154" s="59">
        <f>VLOOKUP(E1154,[1]!CodeIATA[#All],2,FALSE)</f>
        <v>0.4662</v>
      </c>
      <c r="G1154"/>
    </row>
    <row r="1155" spans="1:7" x14ac:dyDescent="0.25">
      <c r="A1155" s="53" t="s">
        <v>1315</v>
      </c>
      <c r="B1155" s="53" t="s">
        <v>35</v>
      </c>
      <c r="C1155" s="60" t="s">
        <v>783</v>
      </c>
      <c r="D1155" s="53" t="s">
        <v>784</v>
      </c>
      <c r="E1155" s="53" t="s">
        <v>1316</v>
      </c>
      <c r="F1155" s="59">
        <f>VLOOKUP(E1155,[1]!CodeIATA[#All],2,FALSE)</f>
        <v>0.75090000000000001</v>
      </c>
      <c r="G1155"/>
    </row>
    <row r="1156" spans="1:7" x14ac:dyDescent="0.25">
      <c r="A1156" s="53" t="s">
        <v>1317</v>
      </c>
      <c r="B1156" s="53" t="s">
        <v>35</v>
      </c>
      <c r="C1156" s="60" t="s">
        <v>783</v>
      </c>
      <c r="D1156" s="53" t="s">
        <v>784</v>
      </c>
      <c r="E1156" s="53" t="s">
        <v>1318</v>
      </c>
      <c r="F1156" s="59">
        <f>VLOOKUP(E1156,[1]!CodeIATA[#All],2,FALSE)</f>
        <v>0.51100000000000001</v>
      </c>
      <c r="G1156"/>
    </row>
    <row r="1157" spans="1:7" x14ac:dyDescent="0.25">
      <c r="A1157" s="53" t="s">
        <v>1319</v>
      </c>
      <c r="B1157" s="53" t="s">
        <v>35</v>
      </c>
      <c r="C1157" s="60" t="s">
        <v>783</v>
      </c>
      <c r="D1157" s="53" t="s">
        <v>784</v>
      </c>
      <c r="E1157" s="53" t="s">
        <v>1320</v>
      </c>
      <c r="F1157" s="59">
        <f>VLOOKUP(E1157,[1]!CodeIATA[#All],2,FALSE)</f>
        <v>0.56389999999999996</v>
      </c>
      <c r="G1157"/>
    </row>
    <row r="1158" spans="1:7" x14ac:dyDescent="0.25">
      <c r="A1158" s="53" t="s">
        <v>1321</v>
      </c>
      <c r="B1158" s="53" t="s">
        <v>35</v>
      </c>
      <c r="C1158" s="60" t="s">
        <v>783</v>
      </c>
      <c r="D1158" s="53" t="s">
        <v>784</v>
      </c>
      <c r="E1158" s="60" t="s">
        <v>1322</v>
      </c>
      <c r="F1158" s="59">
        <f>VLOOKUP(E1158,[1]!CodeIATA[#All],2,FALSE)</f>
        <v>0.75819999999999999</v>
      </c>
      <c r="G1158"/>
    </row>
    <row r="1159" spans="1:7" x14ac:dyDescent="0.25">
      <c r="A1159" s="53" t="s">
        <v>1323</v>
      </c>
      <c r="B1159" s="53" t="s">
        <v>35</v>
      </c>
      <c r="C1159" s="60" t="s">
        <v>783</v>
      </c>
      <c r="D1159" s="53" t="s">
        <v>784</v>
      </c>
      <c r="E1159" s="69" t="s">
        <v>1324</v>
      </c>
      <c r="F1159" s="59">
        <f>VLOOKUP(E1159,[1]!CodeIATA[#All],2,FALSE)</f>
        <v>0.38100000000000001</v>
      </c>
      <c r="G1159"/>
    </row>
    <row r="1160" spans="1:7" x14ac:dyDescent="0.25">
      <c r="A1160" s="53" t="s">
        <v>1325</v>
      </c>
      <c r="B1160" s="53" t="s">
        <v>35</v>
      </c>
      <c r="C1160" s="60" t="s">
        <v>783</v>
      </c>
      <c r="D1160" s="53" t="s">
        <v>784</v>
      </c>
      <c r="E1160" s="53" t="s">
        <v>1326</v>
      </c>
      <c r="F1160" s="59">
        <f>VLOOKUP(E1160,[1]!CodeIATA[#All],2,FALSE)</f>
        <v>0.57050000000000001</v>
      </c>
      <c r="G1160"/>
    </row>
    <row r="1161" spans="1:7" x14ac:dyDescent="0.25">
      <c r="A1161" s="62" t="s">
        <v>1327</v>
      </c>
      <c r="B1161" s="53" t="s">
        <v>35</v>
      </c>
      <c r="C1161" s="60" t="s">
        <v>783</v>
      </c>
      <c r="D1161" s="53" t="s">
        <v>784</v>
      </c>
      <c r="E1161" s="53" t="s">
        <v>1328</v>
      </c>
      <c r="F1161" s="59">
        <f>VLOOKUP(E1161,[1]!CodeIATA[#All],2,FALSE)</f>
        <v>0.51</v>
      </c>
      <c r="G1161"/>
    </row>
    <row r="1162" spans="1:7" x14ac:dyDescent="0.25">
      <c r="A1162" s="53" t="s">
        <v>1329</v>
      </c>
      <c r="B1162" s="53" t="s">
        <v>35</v>
      </c>
      <c r="C1162" s="60" t="s">
        <v>783</v>
      </c>
      <c r="D1162" s="53" t="s">
        <v>784</v>
      </c>
      <c r="E1162" s="60" t="s">
        <v>608</v>
      </c>
      <c r="F1162" s="59">
        <f>VLOOKUP(E1162,[1]!CodeIATA[#All],2,FALSE)</f>
        <v>0.57769999999999999</v>
      </c>
      <c r="G1162"/>
    </row>
    <row r="1163" spans="1:7" x14ac:dyDescent="0.25">
      <c r="A1163" s="53" t="s">
        <v>1330</v>
      </c>
      <c r="B1163" s="53" t="s">
        <v>35</v>
      </c>
      <c r="C1163" s="60" t="s">
        <v>783</v>
      </c>
      <c r="D1163" s="53" t="s">
        <v>784</v>
      </c>
      <c r="E1163" s="60" t="s">
        <v>1331</v>
      </c>
      <c r="F1163" s="59">
        <f>VLOOKUP(E1163,[1]!CodeIATA[#All],2,FALSE)</f>
        <v>0.49440000000000001</v>
      </c>
      <c r="G1163"/>
    </row>
    <row r="1164" spans="1:7" x14ac:dyDescent="0.25">
      <c r="A1164" s="53" t="s">
        <v>1332</v>
      </c>
      <c r="B1164" s="53" t="s">
        <v>35</v>
      </c>
      <c r="C1164" s="60" t="s">
        <v>783</v>
      </c>
      <c r="D1164" s="53" t="s">
        <v>784</v>
      </c>
      <c r="E1164" s="60" t="s">
        <v>1259</v>
      </c>
      <c r="F1164" s="59">
        <f>VLOOKUP(E1164,[1]!CodeIATA[#All],2,FALSE)</f>
        <v>0.90849999999999997</v>
      </c>
      <c r="G1164"/>
    </row>
    <row r="1165" spans="1:7" x14ac:dyDescent="0.25">
      <c r="A1165" s="53" t="s">
        <v>1333</v>
      </c>
      <c r="B1165" s="53" t="s">
        <v>35</v>
      </c>
      <c r="C1165" s="60" t="s">
        <v>783</v>
      </c>
      <c r="D1165" s="53" t="s">
        <v>784</v>
      </c>
      <c r="E1165" s="60" t="s">
        <v>1334</v>
      </c>
      <c r="F1165" s="59">
        <f>VLOOKUP(E1165,[1]!CodeIATA[#All],2,FALSE)</f>
        <v>0.2293</v>
      </c>
      <c r="G1165"/>
    </row>
    <row r="1166" spans="1:7" x14ac:dyDescent="0.25">
      <c r="A1166" s="51" t="s">
        <v>1335</v>
      </c>
      <c r="B1166" s="53" t="s">
        <v>35</v>
      </c>
      <c r="C1166" s="60" t="s">
        <v>783</v>
      </c>
      <c r="D1166" s="53" t="s">
        <v>784</v>
      </c>
      <c r="E1166" s="60" t="s">
        <v>1277</v>
      </c>
      <c r="F1166" s="59">
        <f>VLOOKUP(E1166,[1]!CodeIATA[#All],2,FALSE)</f>
        <v>0.46010000000000001</v>
      </c>
      <c r="G1166"/>
    </row>
    <row r="1167" spans="1:7" x14ac:dyDescent="0.25">
      <c r="A1167" s="51" t="s">
        <v>1336</v>
      </c>
      <c r="B1167" s="53" t="s">
        <v>35</v>
      </c>
      <c r="C1167" s="60" t="s">
        <v>783</v>
      </c>
      <c r="D1167" s="53" t="s">
        <v>784</v>
      </c>
      <c r="E1167" s="60" t="s">
        <v>1337</v>
      </c>
      <c r="F1167" s="59">
        <f>VLOOKUP(E1167,[1]!CodeIATA[#All],2,FALSE)</f>
        <v>0.75729999999999997</v>
      </c>
      <c r="G1167"/>
    </row>
    <row r="1168" spans="1:7" x14ac:dyDescent="0.25">
      <c r="A1168" s="53" t="s">
        <v>1338</v>
      </c>
      <c r="B1168" s="53" t="s">
        <v>35</v>
      </c>
      <c r="C1168" s="60" t="s">
        <v>783</v>
      </c>
      <c r="D1168" s="53" t="s">
        <v>784</v>
      </c>
      <c r="E1168" s="53" t="s">
        <v>1339</v>
      </c>
      <c r="F1168" s="59">
        <f>VLOOKUP(E1168,[1]!CodeIATA[#All],2,FALSE)</f>
        <v>0.67300000000000004</v>
      </c>
      <c r="G1168"/>
    </row>
    <row r="1169" spans="1:7" x14ac:dyDescent="0.25">
      <c r="A1169" s="53" t="s">
        <v>1340</v>
      </c>
      <c r="B1169" s="53" t="s">
        <v>35</v>
      </c>
      <c r="C1169" s="60" t="s">
        <v>783</v>
      </c>
      <c r="D1169" s="53" t="s">
        <v>784</v>
      </c>
      <c r="E1169" s="53" t="s">
        <v>1341</v>
      </c>
      <c r="F1169" s="59">
        <f>VLOOKUP(E1169,[1]!CodeIATA[#All],2,FALSE)</f>
        <v>0.69259999999999999</v>
      </c>
      <c r="G1169"/>
    </row>
    <row r="1170" spans="1:7" x14ac:dyDescent="0.25">
      <c r="A1170" s="53" t="s">
        <v>1342</v>
      </c>
      <c r="B1170" s="53" t="s">
        <v>35</v>
      </c>
      <c r="C1170" s="60" t="s">
        <v>783</v>
      </c>
      <c r="D1170" s="53" t="s">
        <v>784</v>
      </c>
      <c r="E1170" s="53" t="s">
        <v>1343</v>
      </c>
      <c r="F1170" s="59">
        <f>VLOOKUP(E1170,[1]!CodeIATA[#All],2,FALSE)</f>
        <v>0.78580000000000005</v>
      </c>
      <c r="G1170"/>
    </row>
    <row r="1171" spans="1:7" x14ac:dyDescent="0.25">
      <c r="A1171" s="53" t="s">
        <v>1344</v>
      </c>
      <c r="B1171" s="53" t="s">
        <v>35</v>
      </c>
      <c r="C1171" s="60" t="s">
        <v>783</v>
      </c>
      <c r="D1171" s="53" t="s">
        <v>784</v>
      </c>
      <c r="E1171" s="53" t="s">
        <v>1345</v>
      </c>
      <c r="F1171" s="59">
        <f>VLOOKUP(E1171,[1]!CodeIATA[#All],2,FALSE)</f>
        <v>0.57940000000000003</v>
      </c>
      <c r="G1171"/>
    </row>
    <row r="1172" spans="1:7" x14ac:dyDescent="0.25">
      <c r="A1172" s="62" t="s">
        <v>2429</v>
      </c>
      <c r="B1172" s="53" t="s">
        <v>35</v>
      </c>
      <c r="C1172" s="60" t="s">
        <v>783</v>
      </c>
      <c r="D1172" s="53" t="s">
        <v>784</v>
      </c>
      <c r="E1172" s="53" t="s">
        <v>2430</v>
      </c>
      <c r="F1172" s="59">
        <f>VLOOKUP(E1172,[1]!CodeIATA[#All],2,FALSE)</f>
        <v>1.0072000000000001</v>
      </c>
      <c r="G1172"/>
    </row>
    <row r="1173" spans="1:7" x14ac:dyDescent="0.25">
      <c r="A1173" s="53" t="s">
        <v>1346</v>
      </c>
      <c r="B1173" s="53" t="s">
        <v>35</v>
      </c>
      <c r="C1173" s="60" t="s">
        <v>783</v>
      </c>
      <c r="D1173" s="53" t="s">
        <v>784</v>
      </c>
      <c r="E1173" s="53" t="s">
        <v>1347</v>
      </c>
      <c r="F1173" s="59">
        <f>VLOOKUP(E1173,[1]!CodeIATA[#All],2,FALSE)</f>
        <v>0.65680000000000005</v>
      </c>
      <c r="G1173"/>
    </row>
    <row r="1174" spans="1:7" x14ac:dyDescent="0.25">
      <c r="A1174" s="53" t="s">
        <v>1348</v>
      </c>
      <c r="B1174" s="53" t="s">
        <v>35</v>
      </c>
      <c r="C1174" s="60" t="s">
        <v>783</v>
      </c>
      <c r="D1174" s="53" t="s">
        <v>784</v>
      </c>
      <c r="E1174" s="53" t="s">
        <v>1349</v>
      </c>
      <c r="F1174" s="59">
        <f>VLOOKUP(E1174,[1]!CodeIATA[#All],2,FALSE)</f>
        <v>0.6925</v>
      </c>
      <c r="G1174"/>
    </row>
    <row r="1175" spans="1:7" x14ac:dyDescent="0.25">
      <c r="A1175" s="53" t="s">
        <v>1350</v>
      </c>
      <c r="B1175" s="53" t="s">
        <v>35</v>
      </c>
      <c r="C1175" s="60" t="s">
        <v>783</v>
      </c>
      <c r="D1175" s="53" t="s">
        <v>784</v>
      </c>
      <c r="E1175" s="53" t="s">
        <v>1351</v>
      </c>
      <c r="F1175" s="59">
        <f>VLOOKUP(E1175,[1]!CodeIATA[#All],2,FALSE)</f>
        <v>0.2243</v>
      </c>
      <c r="G1175"/>
    </row>
    <row r="1176" spans="1:7" x14ac:dyDescent="0.25">
      <c r="A1176" s="53" t="s">
        <v>1352</v>
      </c>
      <c r="B1176" s="53" t="s">
        <v>35</v>
      </c>
      <c r="C1176" s="60" t="s">
        <v>783</v>
      </c>
      <c r="D1176" s="53" t="s">
        <v>784</v>
      </c>
      <c r="E1176" s="53" t="s">
        <v>608</v>
      </c>
      <c r="F1176" s="59">
        <f>VLOOKUP(E1176,[1]!CodeIATA[#All],2,FALSE)</f>
        <v>0.57769999999999999</v>
      </c>
      <c r="G1176"/>
    </row>
    <row r="1177" spans="1:7" x14ac:dyDescent="0.25">
      <c r="A1177" s="53" t="s">
        <v>1353</v>
      </c>
      <c r="B1177" s="53" t="s">
        <v>35</v>
      </c>
      <c r="C1177" s="60" t="s">
        <v>783</v>
      </c>
      <c r="D1177" s="53" t="s">
        <v>784</v>
      </c>
      <c r="E1177" s="53" t="s">
        <v>1308</v>
      </c>
      <c r="F1177" s="59">
        <f>VLOOKUP(E1177,[1]!CodeIATA[#All],2,FALSE)</f>
        <v>0.64149999999999996</v>
      </c>
      <c r="G1177"/>
    </row>
    <row r="1178" spans="1:7" x14ac:dyDescent="0.25">
      <c r="A1178" s="53" t="s">
        <v>1354</v>
      </c>
      <c r="B1178" s="53" t="s">
        <v>35</v>
      </c>
      <c r="C1178" s="60" t="s">
        <v>783</v>
      </c>
      <c r="D1178" s="53" t="s">
        <v>784</v>
      </c>
      <c r="E1178" s="53" t="s">
        <v>1269</v>
      </c>
      <c r="F1178" s="59">
        <f>VLOOKUP(E1178,[1]!CodeIATA[#All],2,FALSE)</f>
        <v>0.59179999999999999</v>
      </c>
      <c r="G1178"/>
    </row>
    <row r="1179" spans="1:7" x14ac:dyDescent="0.25">
      <c r="A1179" s="53" t="s">
        <v>1355</v>
      </c>
      <c r="B1179" s="53" t="s">
        <v>35</v>
      </c>
      <c r="C1179" s="60" t="s">
        <v>783</v>
      </c>
      <c r="D1179" s="53" t="s">
        <v>784</v>
      </c>
      <c r="E1179" s="53" t="s">
        <v>1356</v>
      </c>
      <c r="F1179" s="59">
        <f>VLOOKUP(E1179,[1]!CodeIATA[#All],2,FALSE)</f>
        <v>0.54479999999999995</v>
      </c>
      <c r="G1179"/>
    </row>
    <row r="1180" spans="1:7" x14ac:dyDescent="0.25">
      <c r="A1180" s="51" t="s">
        <v>1357</v>
      </c>
      <c r="B1180" s="53" t="s">
        <v>35</v>
      </c>
      <c r="C1180" s="60" t="s">
        <v>783</v>
      </c>
      <c r="D1180" s="53" t="s">
        <v>784</v>
      </c>
      <c r="E1180" s="60" t="s">
        <v>1358</v>
      </c>
      <c r="F1180" s="59">
        <f>VLOOKUP(E1180,[1]!CodeIATA[#All],2,FALSE)</f>
        <v>0.59060000000000001</v>
      </c>
      <c r="G1180"/>
    </row>
    <row r="1181" spans="1:7" x14ac:dyDescent="0.25">
      <c r="A1181" s="53" t="s">
        <v>1359</v>
      </c>
      <c r="B1181" s="53" t="s">
        <v>35</v>
      </c>
      <c r="C1181" s="60" t="s">
        <v>783</v>
      </c>
      <c r="D1181" s="53" t="s">
        <v>784</v>
      </c>
      <c r="E1181" s="60" t="s">
        <v>1314</v>
      </c>
      <c r="F1181" s="59">
        <f>VLOOKUP(E1181,[1]!CodeIATA[#All],2,FALSE)</f>
        <v>0.4662</v>
      </c>
      <c r="G1181"/>
    </row>
    <row r="1182" spans="1:7" x14ac:dyDescent="0.25">
      <c r="A1182" s="53" t="s">
        <v>1360</v>
      </c>
      <c r="B1182" s="53" t="s">
        <v>35</v>
      </c>
      <c r="C1182" s="60" t="s">
        <v>783</v>
      </c>
      <c r="D1182" s="53" t="s">
        <v>784</v>
      </c>
      <c r="E1182" s="60" t="s">
        <v>1273</v>
      </c>
      <c r="F1182" s="59">
        <f>VLOOKUP(E1182,[1]!CodeIATA[#All],2,FALSE)</f>
        <v>0.31059999999999999</v>
      </c>
      <c r="G1182"/>
    </row>
    <row r="1183" spans="1:7" x14ac:dyDescent="0.25">
      <c r="A1183" s="53" t="s">
        <v>1361</v>
      </c>
      <c r="B1183" s="53" t="s">
        <v>35</v>
      </c>
      <c r="C1183" s="60" t="s">
        <v>783</v>
      </c>
      <c r="D1183" s="53" t="s">
        <v>784</v>
      </c>
      <c r="E1183" s="60" t="s">
        <v>1362</v>
      </c>
      <c r="F1183" s="59">
        <f>VLOOKUP(E1183,[1]!CodeIATA[#All],2,FALSE)</f>
        <v>1.2137</v>
      </c>
      <c r="G1183"/>
    </row>
    <row r="1184" spans="1:7" x14ac:dyDescent="0.25">
      <c r="A1184" s="51" t="s">
        <v>1363</v>
      </c>
      <c r="B1184" s="53" t="s">
        <v>35</v>
      </c>
      <c r="C1184" s="60" t="s">
        <v>783</v>
      </c>
      <c r="D1184" s="53" t="s">
        <v>784</v>
      </c>
      <c r="E1184" s="53" t="s">
        <v>1314</v>
      </c>
      <c r="F1184" s="59">
        <f>VLOOKUP(E1184,[1]!CodeIATA[#All],2,FALSE)</f>
        <v>0.4662</v>
      </c>
      <c r="G1184"/>
    </row>
    <row r="1185" spans="1:7" x14ac:dyDescent="0.25">
      <c r="A1185" t="s">
        <v>1364</v>
      </c>
      <c r="B1185" s="53" t="s">
        <v>35</v>
      </c>
      <c r="C1185" s="60" t="s">
        <v>783</v>
      </c>
      <c r="D1185" s="53" t="s">
        <v>784</v>
      </c>
      <c r="E1185" s="60" t="s">
        <v>1365</v>
      </c>
      <c r="F1185" s="59">
        <f>VLOOKUP(E1185,[1]!CodeIATA[#All],2,FALSE)</f>
        <v>0.81220000000000003</v>
      </c>
      <c r="G1185"/>
    </row>
    <row r="1186" spans="1:7" x14ac:dyDescent="0.25">
      <c r="A1186" s="53" t="s">
        <v>1366</v>
      </c>
      <c r="B1186" s="53" t="s">
        <v>35</v>
      </c>
      <c r="C1186" s="60" t="s">
        <v>783</v>
      </c>
      <c r="D1186" s="53" t="s">
        <v>784</v>
      </c>
      <c r="E1186" s="60" t="s">
        <v>1322</v>
      </c>
      <c r="F1186" s="59">
        <f>VLOOKUP(E1186,[1]!CodeIATA[#All],2,FALSE)</f>
        <v>0.75819999999999999</v>
      </c>
      <c r="G1186"/>
    </row>
    <row r="1187" spans="1:7" x14ac:dyDescent="0.25">
      <c r="A1187" s="53" t="s">
        <v>1367</v>
      </c>
      <c r="B1187" s="53" t="s">
        <v>35</v>
      </c>
      <c r="C1187" s="60" t="s">
        <v>783</v>
      </c>
      <c r="D1187" s="53" t="s">
        <v>784</v>
      </c>
      <c r="E1187" s="53" t="s">
        <v>1302</v>
      </c>
      <c r="F1187" s="59">
        <f>VLOOKUP(E1187,[1]!CodeIATA[#All],2,FALSE)</f>
        <v>0.47760000000000002</v>
      </c>
      <c r="G1187"/>
    </row>
    <row r="1188" spans="1:7" x14ac:dyDescent="0.25">
      <c r="A1188" s="51" t="s">
        <v>1368</v>
      </c>
      <c r="B1188" s="53" t="s">
        <v>35</v>
      </c>
      <c r="C1188" s="60" t="s">
        <v>783</v>
      </c>
      <c r="D1188" s="53" t="s">
        <v>784</v>
      </c>
      <c r="E1188" s="53" t="s">
        <v>1369</v>
      </c>
      <c r="F1188" s="59">
        <f>VLOOKUP(E1188,[1]!CodeIATA[#All],2,FALSE)</f>
        <v>0.58830000000000005</v>
      </c>
      <c r="G1188"/>
    </row>
    <row r="1189" spans="1:7" x14ac:dyDescent="0.25">
      <c r="A1189" s="53" t="s">
        <v>1370</v>
      </c>
      <c r="B1189" s="53" t="s">
        <v>35</v>
      </c>
      <c r="C1189" s="60" t="s">
        <v>783</v>
      </c>
      <c r="D1189" s="53" t="s">
        <v>784</v>
      </c>
      <c r="E1189" s="53" t="s">
        <v>1261</v>
      </c>
      <c r="F1189" s="59">
        <f>VLOOKUP(E1189,[1]!CodeIATA[#All],2,FALSE)</f>
        <v>0.628</v>
      </c>
      <c r="G1189"/>
    </row>
    <row r="1190" spans="1:7" x14ac:dyDescent="0.25">
      <c r="A1190" s="53" t="s">
        <v>1371</v>
      </c>
      <c r="B1190" s="53" t="s">
        <v>35</v>
      </c>
      <c r="C1190" s="60" t="s">
        <v>783</v>
      </c>
      <c r="D1190" s="53" t="s">
        <v>784</v>
      </c>
      <c r="E1190" s="60" t="s">
        <v>1277</v>
      </c>
      <c r="F1190" s="59">
        <f>VLOOKUP(E1190,[1]!CodeIATA[#All],2,FALSE)</f>
        <v>0.46010000000000001</v>
      </c>
      <c r="G1190"/>
    </row>
    <row r="1191" spans="1:7" x14ac:dyDescent="0.25">
      <c r="A1191" s="53" t="s">
        <v>1372</v>
      </c>
      <c r="B1191" s="53" t="s">
        <v>35</v>
      </c>
      <c r="C1191" s="60" t="s">
        <v>783</v>
      </c>
      <c r="D1191" s="53" t="s">
        <v>784</v>
      </c>
      <c r="E1191" s="60" t="s">
        <v>1373</v>
      </c>
      <c r="F1191" s="59">
        <f>VLOOKUP(E1191,[1]!CodeIATA[#All],2,FALSE)</f>
        <v>0.76180000000000003</v>
      </c>
      <c r="G1191"/>
    </row>
    <row r="1192" spans="1:7" x14ac:dyDescent="0.25">
      <c r="A1192" s="53" t="s">
        <v>2431</v>
      </c>
      <c r="B1192" s="53" t="s">
        <v>35</v>
      </c>
      <c r="C1192" s="60" t="s">
        <v>783</v>
      </c>
      <c r="D1192" s="53" t="s">
        <v>784</v>
      </c>
      <c r="E1192" s="60" t="s">
        <v>2432</v>
      </c>
      <c r="F1192" s="59">
        <f>VLOOKUP(E1192,[1]!CodeIATA[#All],2,FALSE)</f>
        <v>0.96030000000000004</v>
      </c>
      <c r="G1192" s="75"/>
    </row>
    <row r="1193" spans="1:7" x14ac:dyDescent="0.25">
      <c r="A1193" s="53" t="s">
        <v>2433</v>
      </c>
      <c r="B1193" s="53" t="s">
        <v>35</v>
      </c>
      <c r="C1193" s="60" t="s">
        <v>783</v>
      </c>
      <c r="D1193" s="53" t="s">
        <v>784</v>
      </c>
      <c r="E1193" s="60" t="s">
        <v>2434</v>
      </c>
      <c r="F1193" s="59">
        <f>VLOOKUP(E1193,[1]!CodeIATA[#All],2,FALSE)</f>
        <v>0.77159999999999995</v>
      </c>
      <c r="G1193" s="75"/>
    </row>
    <row r="1194" spans="1:7" x14ac:dyDescent="0.25">
      <c r="A1194" s="53" t="s">
        <v>2435</v>
      </c>
      <c r="B1194" s="53" t="s">
        <v>35</v>
      </c>
      <c r="C1194" s="60" t="s">
        <v>783</v>
      </c>
      <c r="D1194" s="53" t="s">
        <v>784</v>
      </c>
      <c r="E1194" s="60" t="s">
        <v>1412</v>
      </c>
      <c r="F1194" s="59">
        <f>VLOOKUP(E1194,[1]!CodeIATA[#All],2,FALSE)</f>
        <v>0.40500000000000003</v>
      </c>
      <c r="G1194" s="75"/>
    </row>
    <row r="1195" spans="1:7" x14ac:dyDescent="0.25">
      <c r="A1195" s="53" t="s">
        <v>2436</v>
      </c>
      <c r="B1195" s="53" t="s">
        <v>35</v>
      </c>
      <c r="C1195" s="60" t="s">
        <v>783</v>
      </c>
      <c r="D1195" s="53" t="s">
        <v>784</v>
      </c>
      <c r="E1195" s="60" t="s">
        <v>2437</v>
      </c>
      <c r="F1195" s="59">
        <f>VLOOKUP(E1195,[1]!CodeIATA[#All],2,FALSE)</f>
        <v>0.87039999999999995</v>
      </c>
      <c r="G1195" s="75"/>
    </row>
    <row r="1196" spans="1:7" x14ac:dyDescent="0.25">
      <c r="A1196" s="53" t="s">
        <v>2438</v>
      </c>
      <c r="B1196" s="53" t="s">
        <v>35</v>
      </c>
      <c r="C1196" s="60" t="s">
        <v>783</v>
      </c>
      <c r="D1196" s="53" t="s">
        <v>784</v>
      </c>
      <c r="E1196" s="60" t="s">
        <v>2439</v>
      </c>
      <c r="F1196" s="59">
        <f>VLOOKUP(E1196,[1]!CodeIATA[#All],2,FALSE)</f>
        <v>0.2742</v>
      </c>
      <c r="G1196" s="75"/>
    </row>
    <row r="1197" spans="1:7" x14ac:dyDescent="0.25">
      <c r="A1197" s="53" t="s">
        <v>2440</v>
      </c>
      <c r="B1197" s="53" t="s">
        <v>35</v>
      </c>
      <c r="C1197" s="60" t="s">
        <v>783</v>
      </c>
      <c r="D1197" s="53" t="s">
        <v>784</v>
      </c>
      <c r="E1197" s="60" t="s">
        <v>1447</v>
      </c>
      <c r="F1197" s="59">
        <f>VLOOKUP(E1197,[1]!CodeIATA[#All],2,FALSE)</f>
        <v>0.96299999999999997</v>
      </c>
      <c r="G1197" s="75"/>
    </row>
    <row r="1198" spans="1:7" x14ac:dyDescent="0.25">
      <c r="A1198" s="53" t="s">
        <v>2441</v>
      </c>
      <c r="B1198" s="53" t="s">
        <v>35</v>
      </c>
      <c r="C1198" s="60" t="s">
        <v>783</v>
      </c>
      <c r="D1198" s="53" t="s">
        <v>784</v>
      </c>
      <c r="E1198" s="60" t="s">
        <v>1457</v>
      </c>
      <c r="F1198" s="59">
        <f>VLOOKUP(E1198,[1]!CodeIATA[#All],2,FALSE)</f>
        <v>0.56759999999999999</v>
      </c>
      <c r="G1198" s="75"/>
    </row>
    <row r="1199" spans="1:7" x14ac:dyDescent="0.25">
      <c r="A1199" s="53" t="s">
        <v>2442</v>
      </c>
      <c r="B1199" s="53" t="s">
        <v>35</v>
      </c>
      <c r="C1199" s="60" t="s">
        <v>783</v>
      </c>
      <c r="D1199" s="53" t="s">
        <v>784</v>
      </c>
      <c r="E1199" s="60" t="s">
        <v>2443</v>
      </c>
      <c r="F1199" s="59">
        <f>VLOOKUP(E1199,[1]!CodeIATA[#All],2,FALSE)</f>
        <v>0.33579999999999999</v>
      </c>
      <c r="G1199" s="75"/>
    </row>
    <row r="1200" spans="1:7" x14ac:dyDescent="0.25">
      <c r="A1200" s="53" t="s">
        <v>2444</v>
      </c>
      <c r="B1200" s="53" t="s">
        <v>35</v>
      </c>
      <c r="C1200" s="60" t="s">
        <v>783</v>
      </c>
      <c r="D1200" s="53" t="s">
        <v>784</v>
      </c>
      <c r="E1200" s="60" t="s">
        <v>2437</v>
      </c>
      <c r="F1200" s="59">
        <f>VLOOKUP(E1200,[1]!CodeIATA[#All],2,FALSE)</f>
        <v>0.87039999999999995</v>
      </c>
      <c r="G1200" s="75"/>
    </row>
    <row r="1201" spans="1:7" x14ac:dyDescent="0.25">
      <c r="A1201" s="53" t="s">
        <v>2445</v>
      </c>
      <c r="B1201" s="53" t="s">
        <v>35</v>
      </c>
      <c r="C1201" s="60" t="s">
        <v>783</v>
      </c>
      <c r="D1201" s="53" t="s">
        <v>784</v>
      </c>
      <c r="E1201" s="60" t="s">
        <v>1328</v>
      </c>
      <c r="F1201" s="59">
        <f>VLOOKUP(E1201,[1]!CodeIATA[#All],2,FALSE)</f>
        <v>0.51</v>
      </c>
      <c r="G1201" s="75"/>
    </row>
    <row r="1202" spans="1:7" x14ac:dyDescent="0.25">
      <c r="A1202" s="53" t="s">
        <v>2446</v>
      </c>
      <c r="B1202" s="53" t="s">
        <v>35</v>
      </c>
      <c r="C1202" s="60" t="s">
        <v>783</v>
      </c>
      <c r="D1202" s="53" t="s">
        <v>784</v>
      </c>
      <c r="E1202" s="60" t="s">
        <v>2447</v>
      </c>
      <c r="F1202" s="59">
        <f>VLOOKUP(E1202,[1]!CodeIATA[#All],2,FALSE)</f>
        <v>0.79590000000000005</v>
      </c>
      <c r="G1202" s="75"/>
    </row>
    <row r="1203" spans="1:7" x14ac:dyDescent="0.25">
      <c r="A1203" s="53" t="s">
        <v>2448</v>
      </c>
      <c r="B1203" s="53" t="s">
        <v>35</v>
      </c>
      <c r="C1203" s="60" t="s">
        <v>783</v>
      </c>
      <c r="D1203" s="53" t="s">
        <v>784</v>
      </c>
      <c r="E1203" s="60" t="s">
        <v>1349</v>
      </c>
      <c r="F1203" s="59">
        <f>VLOOKUP(E1203,[1]!CodeIATA[#All],2,FALSE)</f>
        <v>0.6925</v>
      </c>
      <c r="G1203" s="75"/>
    </row>
    <row r="1204" spans="1:7" x14ac:dyDescent="0.25">
      <c r="A1204" s="53" t="s">
        <v>2449</v>
      </c>
      <c r="B1204" s="53" t="s">
        <v>35</v>
      </c>
      <c r="C1204" s="60" t="s">
        <v>783</v>
      </c>
      <c r="D1204" s="53" t="s">
        <v>784</v>
      </c>
      <c r="E1204" s="60" t="s">
        <v>2450</v>
      </c>
      <c r="F1204" s="59">
        <f>VLOOKUP(E1204,[1]!CodeIATA[#All],2,FALSE)</f>
        <v>0.53459999999999996</v>
      </c>
      <c r="G1204" s="75"/>
    </row>
    <row r="1205" spans="1:7" x14ac:dyDescent="0.25">
      <c r="A1205" s="53" t="s">
        <v>2451</v>
      </c>
      <c r="B1205" s="53" t="s">
        <v>35</v>
      </c>
      <c r="C1205" s="60" t="s">
        <v>783</v>
      </c>
      <c r="D1205" s="53" t="s">
        <v>784</v>
      </c>
      <c r="E1205" s="53" t="s">
        <v>1308</v>
      </c>
      <c r="F1205" s="59">
        <f>VLOOKUP(E1205,[1]!CodeIATA[#All],2,FALSE)</f>
        <v>0.64149999999999996</v>
      </c>
      <c r="G1205"/>
    </row>
    <row r="1206" spans="1:7" x14ac:dyDescent="0.25">
      <c r="A1206" s="51" t="s">
        <v>1374</v>
      </c>
      <c r="B1206" s="53" t="s">
        <v>35</v>
      </c>
      <c r="C1206" s="60" t="s">
        <v>783</v>
      </c>
      <c r="D1206" s="53" t="s">
        <v>784</v>
      </c>
      <c r="E1206" s="60" t="s">
        <v>1375</v>
      </c>
      <c r="F1206" s="59">
        <f>VLOOKUP(E1206,[1]!CodeIATA[#All],2,FALSE)</f>
        <v>0.6452</v>
      </c>
      <c r="G1206"/>
    </row>
    <row r="1207" spans="1:7" x14ac:dyDescent="0.25">
      <c r="A1207" s="53" t="s">
        <v>1376</v>
      </c>
      <c r="B1207" s="53" t="s">
        <v>35</v>
      </c>
      <c r="C1207" s="60" t="s">
        <v>783</v>
      </c>
      <c r="D1207" s="53" t="s">
        <v>784</v>
      </c>
      <c r="E1207" s="53" t="s">
        <v>1308</v>
      </c>
      <c r="F1207" s="59">
        <f>VLOOKUP(E1207,[1]!CodeIATA[#All],2,FALSE)</f>
        <v>0.64149999999999996</v>
      </c>
      <c r="G1207"/>
    </row>
    <row r="1208" spans="1:7" x14ac:dyDescent="0.25">
      <c r="A1208" s="53" t="s">
        <v>1377</v>
      </c>
      <c r="B1208" s="53" t="s">
        <v>35</v>
      </c>
      <c r="C1208" s="60" t="s">
        <v>783</v>
      </c>
      <c r="D1208" s="53" t="s">
        <v>784</v>
      </c>
      <c r="E1208" s="60" t="s">
        <v>1378</v>
      </c>
      <c r="F1208" s="59">
        <f>VLOOKUP(E1208,[1]!CodeIATA[#All],2,FALSE)</f>
        <v>0.58179999999999998</v>
      </c>
      <c r="G1208"/>
    </row>
    <row r="1209" spans="1:7" x14ac:dyDescent="0.25">
      <c r="A1209" s="53" t="s">
        <v>1379</v>
      </c>
      <c r="B1209" s="53" t="s">
        <v>35</v>
      </c>
      <c r="C1209" s="60" t="s">
        <v>783</v>
      </c>
      <c r="D1209" s="53" t="s">
        <v>784</v>
      </c>
      <c r="E1209" s="60" t="s">
        <v>1380</v>
      </c>
      <c r="F1209" s="59">
        <f>VLOOKUP(E1209,[1]!CodeIATA[#All],2,FALSE)</f>
        <v>0.63470000000000004</v>
      </c>
      <c r="G1209"/>
    </row>
    <row r="1210" spans="1:7" x14ac:dyDescent="0.25">
      <c r="A1210" s="51" t="s">
        <v>1381</v>
      </c>
      <c r="B1210" s="53" t="s">
        <v>35</v>
      </c>
      <c r="C1210" s="60" t="s">
        <v>783</v>
      </c>
      <c r="D1210" s="53" t="s">
        <v>784</v>
      </c>
      <c r="E1210" s="60" t="s">
        <v>1382</v>
      </c>
      <c r="F1210" s="59">
        <f>VLOOKUP(E1210,[1]!CodeIATA[#All],2,FALSE)</f>
        <v>0.87539999999999996</v>
      </c>
      <c r="G1210"/>
    </row>
    <row r="1211" spans="1:7" x14ac:dyDescent="0.25">
      <c r="A1211" s="53" t="s">
        <v>1383</v>
      </c>
      <c r="B1211" s="53" t="s">
        <v>35</v>
      </c>
      <c r="C1211" s="60" t="s">
        <v>783</v>
      </c>
      <c r="D1211" s="53" t="s">
        <v>784</v>
      </c>
      <c r="E1211" s="60" t="s">
        <v>1384</v>
      </c>
      <c r="F1211" s="59">
        <f>VLOOKUP(E1211,[1]!CodeIATA[#All],2,FALSE)</f>
        <v>0.28010000000000002</v>
      </c>
      <c r="G1211"/>
    </row>
    <row r="1212" spans="1:7" x14ac:dyDescent="0.25">
      <c r="A1212" s="53" t="s">
        <v>2452</v>
      </c>
      <c r="B1212" s="53" t="s">
        <v>35</v>
      </c>
      <c r="C1212" s="60" t="s">
        <v>783</v>
      </c>
      <c r="D1212" s="53" t="s">
        <v>784</v>
      </c>
      <c r="E1212" s="53" t="s">
        <v>2453</v>
      </c>
      <c r="F1212" s="59">
        <f>VLOOKUP(E1212,[1]!CodeIATA[#All],2,FALSE)</f>
        <v>1.2591000000000001</v>
      </c>
      <c r="G1212"/>
    </row>
    <row r="1213" spans="1:7" x14ac:dyDescent="0.25">
      <c r="A1213" s="53" t="s">
        <v>1385</v>
      </c>
      <c r="B1213" s="53" t="s">
        <v>35</v>
      </c>
      <c r="C1213" s="60" t="s">
        <v>783</v>
      </c>
      <c r="D1213" s="53" t="s">
        <v>784</v>
      </c>
      <c r="E1213" s="60" t="s">
        <v>1386</v>
      </c>
      <c r="F1213" s="59">
        <f>VLOOKUP(E1213,[1]!CodeIATA[#All],2,FALSE)</f>
        <v>0.85219999999999996</v>
      </c>
      <c r="G1213"/>
    </row>
    <row r="1214" spans="1:7" x14ac:dyDescent="0.25">
      <c r="A1214" s="55" t="s">
        <v>1387</v>
      </c>
      <c r="B1214" s="53" t="s">
        <v>35</v>
      </c>
      <c r="C1214" s="60" t="s">
        <v>783</v>
      </c>
      <c r="D1214" s="53" t="s">
        <v>784</v>
      </c>
      <c r="E1214" s="55" t="s">
        <v>1388</v>
      </c>
      <c r="F1214" s="59">
        <f>VLOOKUP(E1214,[1]!CodeIATA[#All],2,FALSE)</f>
        <v>1.2598</v>
      </c>
      <c r="G1214"/>
    </row>
    <row r="1215" spans="1:7" x14ac:dyDescent="0.25">
      <c r="A1215" s="53" t="s">
        <v>1389</v>
      </c>
      <c r="B1215" s="53" t="s">
        <v>35</v>
      </c>
      <c r="C1215" s="60" t="s">
        <v>783</v>
      </c>
      <c r="D1215" s="53" t="s">
        <v>784</v>
      </c>
      <c r="E1215" s="63" t="s">
        <v>1390</v>
      </c>
      <c r="F1215" s="59">
        <f>VLOOKUP(E1215,[1]!CodeIATA[#All],2,FALSE)</f>
        <v>0.7</v>
      </c>
      <c r="G1215"/>
    </row>
    <row r="1216" spans="1:7" x14ac:dyDescent="0.25">
      <c r="A1216" s="53" t="s">
        <v>1391</v>
      </c>
      <c r="B1216" s="53" t="s">
        <v>35</v>
      </c>
      <c r="C1216" s="60" t="s">
        <v>783</v>
      </c>
      <c r="D1216" s="53" t="s">
        <v>784</v>
      </c>
      <c r="E1216" t="s">
        <v>1347</v>
      </c>
      <c r="F1216" s="59">
        <f>VLOOKUP(E1216,[1]!CodeIATA[#All],2,FALSE)</f>
        <v>0.65680000000000005</v>
      </c>
      <c r="G1216"/>
    </row>
    <row r="1217" spans="1:7" x14ac:dyDescent="0.25">
      <c r="A1217" s="53" t="s">
        <v>1392</v>
      </c>
      <c r="B1217" s="53" t="s">
        <v>35</v>
      </c>
      <c r="C1217" s="60" t="s">
        <v>783</v>
      </c>
      <c r="D1217" s="53" t="s">
        <v>784</v>
      </c>
      <c r="E1217" t="s">
        <v>1373</v>
      </c>
      <c r="F1217" s="59">
        <f>VLOOKUP(E1217,[1]!CodeIATA[#All],2,FALSE)</f>
        <v>0.76180000000000003</v>
      </c>
      <c r="G1217"/>
    </row>
    <row r="1218" spans="1:7" x14ac:dyDescent="0.25">
      <c r="A1218" s="51" t="s">
        <v>1393</v>
      </c>
      <c r="B1218" s="53" t="s">
        <v>35</v>
      </c>
      <c r="C1218" s="60" t="s">
        <v>783</v>
      </c>
      <c r="D1218" s="53" t="s">
        <v>784</v>
      </c>
      <c r="E1218" s="63" t="s">
        <v>608</v>
      </c>
      <c r="F1218" s="59">
        <f>VLOOKUP(E1218,[1]!CodeIATA[#All],2,FALSE)</f>
        <v>0.57769999999999999</v>
      </c>
      <c r="G1218"/>
    </row>
    <row r="1219" spans="1:7" x14ac:dyDescent="0.25">
      <c r="A1219" s="53" t="s">
        <v>1394</v>
      </c>
      <c r="B1219" s="53" t="s">
        <v>35</v>
      </c>
      <c r="C1219" s="60" t="s">
        <v>783</v>
      </c>
      <c r="D1219" s="53" t="s">
        <v>784</v>
      </c>
      <c r="E1219" s="63" t="s">
        <v>1271</v>
      </c>
      <c r="F1219" s="59">
        <f>VLOOKUP(E1219,[1]!CodeIATA[#All],2,FALSE)</f>
        <v>0.89419999999999999</v>
      </c>
      <c r="G1219"/>
    </row>
    <row r="1220" spans="1:7" x14ac:dyDescent="0.25">
      <c r="A1220" s="53" t="s">
        <v>1395</v>
      </c>
      <c r="B1220" s="53" t="s">
        <v>35</v>
      </c>
      <c r="C1220" s="60" t="s">
        <v>783</v>
      </c>
      <c r="D1220" s="53" t="s">
        <v>784</v>
      </c>
      <c r="E1220" s="63" t="s">
        <v>1304</v>
      </c>
      <c r="F1220" s="59">
        <f>VLOOKUP(E1220,[1]!CodeIATA[#All],2,FALSE)</f>
        <v>0.90200000000000002</v>
      </c>
      <c r="G1220"/>
    </row>
    <row r="1221" spans="1:7" x14ac:dyDescent="0.25">
      <c r="A1221" s="53" t="s">
        <v>1396</v>
      </c>
      <c r="B1221" s="53" t="s">
        <v>35</v>
      </c>
      <c r="C1221" s="60" t="s">
        <v>783</v>
      </c>
      <c r="D1221" s="53" t="s">
        <v>784</v>
      </c>
      <c r="E1221" t="s">
        <v>496</v>
      </c>
      <c r="F1221" s="59">
        <f>VLOOKUP(E1221,[1]!CodeIATA[#All],2,FALSE)</f>
        <v>0.63060000000000005</v>
      </c>
      <c r="G1221"/>
    </row>
    <row r="1222" spans="1:7" x14ac:dyDescent="0.25">
      <c r="A1222" s="53" t="s">
        <v>1397</v>
      </c>
      <c r="B1222" s="53" t="s">
        <v>35</v>
      </c>
      <c r="C1222" s="60" t="s">
        <v>783</v>
      </c>
      <c r="D1222" s="53" t="s">
        <v>784</v>
      </c>
      <c r="E1222" s="63" t="s">
        <v>1312</v>
      </c>
      <c r="F1222" s="59">
        <f>VLOOKUP(E1222,[1]!CodeIATA[#All],2,FALSE)</f>
        <v>0.57179999999999997</v>
      </c>
      <c r="G1222"/>
    </row>
    <row r="1223" spans="1:7" x14ac:dyDescent="0.25">
      <c r="A1223" s="53" t="s">
        <v>1398</v>
      </c>
      <c r="B1223" s="53" t="s">
        <v>35</v>
      </c>
      <c r="C1223" s="60" t="s">
        <v>783</v>
      </c>
      <c r="D1223" s="53" t="s">
        <v>784</v>
      </c>
      <c r="E1223" s="63" t="s">
        <v>1399</v>
      </c>
      <c r="F1223" s="59">
        <f>VLOOKUP(E1223,[1]!CodeIATA[#All],2,FALSE)</f>
        <v>0.39660000000000001</v>
      </c>
      <c r="G1223"/>
    </row>
    <row r="1224" spans="1:7" x14ac:dyDescent="0.25">
      <c r="A1224" s="53" t="s">
        <v>1400</v>
      </c>
      <c r="B1224" s="53" t="s">
        <v>35</v>
      </c>
      <c r="C1224" s="60" t="s">
        <v>783</v>
      </c>
      <c r="D1224" s="53" t="s">
        <v>784</v>
      </c>
      <c r="E1224" s="70" t="s">
        <v>1401</v>
      </c>
      <c r="F1224" s="59">
        <f>VLOOKUP(E1224,[1]!CodeIATA[#All],2,FALSE)</f>
        <v>0.40860000000000002</v>
      </c>
      <c r="G1224"/>
    </row>
    <row r="1225" spans="1:7" x14ac:dyDescent="0.25">
      <c r="A1225" s="53" t="s">
        <v>1402</v>
      </c>
      <c r="B1225" s="53" t="s">
        <v>35</v>
      </c>
      <c r="C1225" s="60" t="s">
        <v>783</v>
      </c>
      <c r="D1225" s="53" t="s">
        <v>784</v>
      </c>
      <c r="E1225" s="63" t="s">
        <v>1403</v>
      </c>
      <c r="F1225" s="59">
        <f>VLOOKUP(E1225,[1]!CodeIATA[#All],2,FALSE)</f>
        <v>0.86040000000000005</v>
      </c>
      <c r="G1225"/>
    </row>
    <row r="1226" spans="1:7" x14ac:dyDescent="0.25">
      <c r="A1226" s="51" t="s">
        <v>1404</v>
      </c>
      <c r="B1226" s="53" t="s">
        <v>35</v>
      </c>
      <c r="C1226" s="60" t="s">
        <v>783</v>
      </c>
      <c r="D1226" s="53" t="s">
        <v>784</v>
      </c>
      <c r="E1226" s="63" t="s">
        <v>1267</v>
      </c>
      <c r="F1226" s="59">
        <f>VLOOKUP(E1226,[1]!CodeIATA[#All],2,FALSE)</f>
        <v>0.69810000000000005</v>
      </c>
      <c r="G1226"/>
    </row>
    <row r="1227" spans="1:7" x14ac:dyDescent="0.25">
      <c r="A1227" s="53" t="s">
        <v>1405</v>
      </c>
      <c r="B1227" s="53" t="s">
        <v>35</v>
      </c>
      <c r="C1227" s="60" t="s">
        <v>783</v>
      </c>
      <c r="D1227" s="53" t="s">
        <v>784</v>
      </c>
      <c r="E1227" s="63" t="s">
        <v>1406</v>
      </c>
      <c r="F1227" s="59">
        <f>VLOOKUP(E1227,[1]!CodeIATA[#All],2,FALSE)</f>
        <v>1.3883000000000001</v>
      </c>
      <c r="G1227"/>
    </row>
    <row r="1228" spans="1:7" x14ac:dyDescent="0.25">
      <c r="A1228" s="53" t="s">
        <v>1407</v>
      </c>
      <c r="B1228" s="53" t="s">
        <v>35</v>
      </c>
      <c r="C1228" s="60" t="s">
        <v>783</v>
      </c>
      <c r="D1228" s="53" t="s">
        <v>784</v>
      </c>
      <c r="E1228" s="63" t="s">
        <v>1408</v>
      </c>
      <c r="F1228" s="59">
        <f>VLOOKUP(E1228,[1]!CodeIATA[#All],2,FALSE)</f>
        <v>1.3995</v>
      </c>
      <c r="G1228"/>
    </row>
    <row r="1229" spans="1:7" x14ac:dyDescent="0.25">
      <c r="A1229" s="53" t="s">
        <v>1409</v>
      </c>
      <c r="B1229" s="53" t="s">
        <v>35</v>
      </c>
      <c r="C1229" s="60" t="s">
        <v>783</v>
      </c>
      <c r="D1229" s="53" t="s">
        <v>784</v>
      </c>
      <c r="E1229" s="63" t="s">
        <v>1410</v>
      </c>
      <c r="F1229" s="59">
        <f>VLOOKUP(E1229,[1]!CodeIATA[#All],2,FALSE)</f>
        <v>0.37380000000000002</v>
      </c>
      <c r="G1229"/>
    </row>
    <row r="1230" spans="1:7" x14ac:dyDescent="0.25">
      <c r="A1230" s="53" t="s">
        <v>2454</v>
      </c>
      <c r="B1230" s="53" t="s">
        <v>35</v>
      </c>
      <c r="C1230" s="60" t="s">
        <v>783</v>
      </c>
      <c r="D1230" s="53" t="s">
        <v>784</v>
      </c>
      <c r="E1230" s="63" t="s">
        <v>1571</v>
      </c>
      <c r="F1230" s="59">
        <f>VLOOKUP(E1230,[1]!CodeIATA[#All],2,FALSE)</f>
        <v>1.1903999999999999</v>
      </c>
      <c r="G1230"/>
    </row>
    <row r="1231" spans="1:7" x14ac:dyDescent="0.25">
      <c r="A1231" s="53" t="s">
        <v>1411</v>
      </c>
      <c r="B1231" s="53" t="s">
        <v>35</v>
      </c>
      <c r="C1231" s="60" t="s">
        <v>783</v>
      </c>
      <c r="D1231" s="53" t="s">
        <v>784</v>
      </c>
      <c r="E1231" s="63" t="s">
        <v>1412</v>
      </c>
      <c r="F1231" s="59">
        <f>VLOOKUP(E1231,[1]!CodeIATA[#All],2,FALSE)</f>
        <v>0.40500000000000003</v>
      </c>
      <c r="G1231"/>
    </row>
    <row r="1232" spans="1:7" x14ac:dyDescent="0.25">
      <c r="A1232" s="53" t="s">
        <v>1413</v>
      </c>
      <c r="B1232" s="53" t="s">
        <v>35</v>
      </c>
      <c r="C1232" s="60" t="s">
        <v>783</v>
      </c>
      <c r="D1232" s="53" t="s">
        <v>784</v>
      </c>
      <c r="E1232" t="s">
        <v>1279</v>
      </c>
      <c r="F1232" s="59">
        <f>VLOOKUP(E1232,[1]!CodeIATA[#All],2,FALSE)</f>
        <v>0.56859999999999999</v>
      </c>
      <c r="G1232"/>
    </row>
    <row r="1233" spans="1:7" x14ac:dyDescent="0.25">
      <c r="A1233" s="53" t="s">
        <v>1414</v>
      </c>
      <c r="B1233" s="53" t="s">
        <v>35</v>
      </c>
      <c r="C1233" s="60" t="s">
        <v>783</v>
      </c>
      <c r="D1233" s="53" t="s">
        <v>784</v>
      </c>
      <c r="E1233" t="s">
        <v>1331</v>
      </c>
      <c r="F1233" s="59">
        <f>VLOOKUP(E1233,[1]!CodeIATA[#All],2,FALSE)</f>
        <v>0.49440000000000001</v>
      </c>
      <c r="G1233"/>
    </row>
    <row r="1234" spans="1:7" x14ac:dyDescent="0.25">
      <c r="A1234" s="53" t="s">
        <v>1415</v>
      </c>
      <c r="B1234" s="53" t="s">
        <v>35</v>
      </c>
      <c r="C1234" s="60" t="s">
        <v>783</v>
      </c>
      <c r="D1234" s="53" t="s">
        <v>784</v>
      </c>
      <c r="E1234" s="63" t="s">
        <v>1308</v>
      </c>
      <c r="F1234" s="59">
        <f>VLOOKUP(E1234,[1]!CodeIATA[#All],2,FALSE)</f>
        <v>0.64149999999999996</v>
      </c>
      <c r="G1234"/>
    </row>
    <row r="1235" spans="1:7" x14ac:dyDescent="0.25">
      <c r="A1235" s="54" t="s">
        <v>1416</v>
      </c>
      <c r="B1235" s="53" t="s">
        <v>35</v>
      </c>
      <c r="C1235" s="60" t="s">
        <v>783</v>
      </c>
      <c r="D1235" s="53" t="s">
        <v>784</v>
      </c>
      <c r="E1235" s="63" t="s">
        <v>1417</v>
      </c>
      <c r="F1235" s="59">
        <f>VLOOKUP(E1235,[1]!CodeIATA[#All],2,FALSE)</f>
        <v>0.54369999999999996</v>
      </c>
      <c r="G1235"/>
    </row>
    <row r="1236" spans="1:7" x14ac:dyDescent="0.25">
      <c r="A1236" t="s">
        <v>1418</v>
      </c>
      <c r="B1236" s="53" t="s">
        <v>35</v>
      </c>
      <c r="C1236" s="60" t="s">
        <v>783</v>
      </c>
      <c r="D1236" s="53" t="s">
        <v>784</v>
      </c>
      <c r="E1236" s="63" t="s">
        <v>1419</v>
      </c>
      <c r="F1236" s="59">
        <f>VLOOKUP(E1236,[1]!CodeIATA[#All],2,FALSE)</f>
        <v>1.4242000000000001</v>
      </c>
      <c r="G1236"/>
    </row>
    <row r="1237" spans="1:7" x14ac:dyDescent="0.25">
      <c r="A1237" s="51" t="s">
        <v>1420</v>
      </c>
      <c r="B1237" s="53" t="s">
        <v>35</v>
      </c>
      <c r="C1237" s="60" t="s">
        <v>783</v>
      </c>
      <c r="D1237" s="53" t="s">
        <v>784</v>
      </c>
      <c r="E1237" s="63" t="s">
        <v>1421</v>
      </c>
      <c r="F1237" s="59">
        <f>VLOOKUP(E1237,[1]!CodeIATA[#All],2,FALSE)</f>
        <v>0.90880000000000005</v>
      </c>
      <c r="G1237"/>
    </row>
    <row r="1238" spans="1:7" x14ac:dyDescent="0.25">
      <c r="A1238" t="s">
        <v>1422</v>
      </c>
      <c r="B1238" s="53" t="s">
        <v>35</v>
      </c>
      <c r="C1238" s="60" t="s">
        <v>783</v>
      </c>
      <c r="D1238" s="53" t="s">
        <v>784</v>
      </c>
      <c r="E1238" s="70" t="s">
        <v>1265</v>
      </c>
      <c r="F1238" s="59">
        <f>VLOOKUP(E1238,[1]!CodeIATA[#All],2,FALSE)</f>
        <v>0.84819999999999995</v>
      </c>
      <c r="G1238"/>
    </row>
    <row r="1239" spans="1:7" x14ac:dyDescent="0.25">
      <c r="A1239" s="54" t="s">
        <v>1423</v>
      </c>
      <c r="B1239" s="53" t="s">
        <v>35</v>
      </c>
      <c r="C1239" s="60" t="s">
        <v>783</v>
      </c>
      <c r="D1239" s="53" t="s">
        <v>784</v>
      </c>
      <c r="E1239" s="63" t="s">
        <v>1424</v>
      </c>
      <c r="F1239" s="59">
        <f>VLOOKUP(E1239,[1]!CodeIATA[#All],2,FALSE)</f>
        <v>0.62639999999999996</v>
      </c>
      <c r="G1239"/>
    </row>
    <row r="1240" spans="1:7" x14ac:dyDescent="0.25">
      <c r="A1240" t="s">
        <v>1425</v>
      </c>
      <c r="B1240" s="53" t="s">
        <v>35</v>
      </c>
      <c r="C1240" s="60" t="s">
        <v>783</v>
      </c>
      <c r="D1240" s="53" t="s">
        <v>784</v>
      </c>
      <c r="E1240" s="63" t="s">
        <v>1426</v>
      </c>
      <c r="F1240" s="59">
        <f>VLOOKUP(E1240,[1]!CodeIATA[#All],2,FALSE)</f>
        <v>0.8669</v>
      </c>
      <c r="G1240"/>
    </row>
    <row r="1241" spans="1:7" x14ac:dyDescent="0.25">
      <c r="A1241" s="54" t="s">
        <v>1427</v>
      </c>
      <c r="B1241" s="53" t="s">
        <v>35</v>
      </c>
      <c r="C1241" s="60" t="s">
        <v>783</v>
      </c>
      <c r="D1241" s="53" t="s">
        <v>784</v>
      </c>
      <c r="E1241" s="63" t="s">
        <v>1428</v>
      </c>
      <c r="F1241" s="59">
        <f>VLOOKUP(E1241,[1]!CodeIATA[#All],2,FALSE)</f>
        <v>0.96389999999999998</v>
      </c>
      <c r="G1241"/>
    </row>
    <row r="1242" spans="1:7" x14ac:dyDescent="0.25">
      <c r="A1242" t="s">
        <v>1429</v>
      </c>
      <c r="B1242" s="53" t="s">
        <v>35</v>
      </c>
      <c r="C1242" s="60" t="s">
        <v>783</v>
      </c>
      <c r="D1242" s="53" t="s">
        <v>784</v>
      </c>
      <c r="E1242" t="s">
        <v>1386</v>
      </c>
      <c r="F1242" s="59">
        <f>VLOOKUP(E1242,[1]!CodeIATA[#All],2,FALSE)</f>
        <v>0.85219999999999996</v>
      </c>
      <c r="G1242"/>
    </row>
    <row r="1243" spans="1:7" x14ac:dyDescent="0.25">
      <c r="A1243" t="s">
        <v>1430</v>
      </c>
      <c r="B1243" s="53" t="s">
        <v>35</v>
      </c>
      <c r="C1243" s="60" t="s">
        <v>783</v>
      </c>
      <c r="D1243" s="53" t="s">
        <v>784</v>
      </c>
      <c r="E1243" s="70" t="s">
        <v>1431</v>
      </c>
      <c r="F1243" s="59">
        <f>VLOOKUP(E1243,[1]!CodeIATA[#All],2,FALSE)</f>
        <v>0.6452</v>
      </c>
      <c r="G1243"/>
    </row>
    <row r="1244" spans="1:7" x14ac:dyDescent="0.25">
      <c r="A1244" t="s">
        <v>1432</v>
      </c>
      <c r="B1244" s="53" t="s">
        <v>35</v>
      </c>
      <c r="C1244" s="60" t="s">
        <v>783</v>
      </c>
      <c r="D1244" s="53" t="s">
        <v>784</v>
      </c>
      <c r="E1244" s="70" t="s">
        <v>1433</v>
      </c>
      <c r="F1244" s="59">
        <f>VLOOKUP(E1244,[1]!CodeIATA[#All],2,FALSE)</f>
        <v>0.51480000000000004</v>
      </c>
      <c r="G1244"/>
    </row>
    <row r="1245" spans="1:7" x14ac:dyDescent="0.25">
      <c r="A1245" t="s">
        <v>1434</v>
      </c>
      <c r="B1245" s="53" t="s">
        <v>35</v>
      </c>
      <c r="C1245" s="60" t="s">
        <v>783</v>
      </c>
      <c r="D1245" s="53" t="s">
        <v>784</v>
      </c>
      <c r="E1245" s="63" t="s">
        <v>1406</v>
      </c>
      <c r="F1245" s="59">
        <f>VLOOKUP(E1245,[1]!CodeIATA[#All],2,FALSE)</f>
        <v>1.3883000000000001</v>
      </c>
      <c r="G1245"/>
    </row>
    <row r="1246" spans="1:7" x14ac:dyDescent="0.25">
      <c r="A1246" t="s">
        <v>1435</v>
      </c>
      <c r="B1246" s="53" t="s">
        <v>35</v>
      </c>
      <c r="C1246" s="60" t="s">
        <v>783</v>
      </c>
      <c r="D1246" s="53" t="s">
        <v>784</v>
      </c>
      <c r="E1246" t="s">
        <v>1436</v>
      </c>
      <c r="F1246" s="59">
        <f>VLOOKUP(E1246,[1]!CodeIATA[#All],2,FALSE)</f>
        <v>0.50490000000000002</v>
      </c>
      <c r="G1246"/>
    </row>
    <row r="1247" spans="1:7" x14ac:dyDescent="0.25">
      <c r="A1247" t="s">
        <v>2455</v>
      </c>
      <c r="B1247" s="53" t="s">
        <v>35</v>
      </c>
      <c r="C1247" s="60" t="s">
        <v>783</v>
      </c>
      <c r="D1247" s="53" t="s">
        <v>784</v>
      </c>
      <c r="E1247" t="s">
        <v>1436</v>
      </c>
      <c r="F1247" s="59">
        <f>VLOOKUP(E1247,[1]!CodeIATA[#All],2,FALSE)</f>
        <v>0.50490000000000002</v>
      </c>
      <c r="G1247"/>
    </row>
    <row r="1248" spans="1:7" x14ac:dyDescent="0.25">
      <c r="A1248" t="s">
        <v>1437</v>
      </c>
      <c r="B1248" s="53" t="s">
        <v>35</v>
      </c>
      <c r="C1248" s="60" t="s">
        <v>783</v>
      </c>
      <c r="D1248" s="53" t="s">
        <v>784</v>
      </c>
      <c r="E1248" s="70" t="s">
        <v>1438</v>
      </c>
      <c r="F1248" s="59">
        <f>VLOOKUP(E1248,[1]!CodeIATA[#All],2,FALSE)</f>
        <v>0.67879999999999996</v>
      </c>
      <c r="G1248"/>
    </row>
    <row r="1249" spans="1:7" x14ac:dyDescent="0.25">
      <c r="A1249" t="s">
        <v>1439</v>
      </c>
      <c r="B1249" s="53" t="s">
        <v>35</v>
      </c>
      <c r="C1249" s="60" t="s">
        <v>783</v>
      </c>
      <c r="D1249" s="53" t="s">
        <v>784</v>
      </c>
      <c r="E1249" s="70" t="s">
        <v>1440</v>
      </c>
      <c r="F1249" s="59">
        <f>VLOOKUP(E1249,[1]!CodeIATA[#All],2,FALSE)</f>
        <v>0.42730000000000001</v>
      </c>
      <c r="G1249"/>
    </row>
    <row r="1250" spans="1:7" x14ac:dyDescent="0.25">
      <c r="A1250" s="54" t="s">
        <v>1441</v>
      </c>
      <c r="B1250" s="53" t="s">
        <v>35</v>
      </c>
      <c r="C1250" s="60" t="s">
        <v>783</v>
      </c>
      <c r="D1250" s="53" t="s">
        <v>784</v>
      </c>
      <c r="E1250" s="63" t="s">
        <v>1442</v>
      </c>
      <c r="F1250" s="59">
        <f>VLOOKUP(E1250,[1]!CodeIATA[#All],2,FALSE)</f>
        <v>1.1138999999999999</v>
      </c>
      <c r="G1250"/>
    </row>
    <row r="1251" spans="1:7" x14ac:dyDescent="0.25">
      <c r="A1251" t="s">
        <v>1443</v>
      </c>
      <c r="B1251" s="53" t="s">
        <v>35</v>
      </c>
      <c r="C1251" s="60" t="s">
        <v>783</v>
      </c>
      <c r="D1251" s="53" t="s">
        <v>784</v>
      </c>
      <c r="E1251" s="63" t="s">
        <v>1382</v>
      </c>
      <c r="F1251" s="59">
        <f>VLOOKUP(E1251,[1]!CodeIATA[#All],2,FALSE)</f>
        <v>0.87539999999999996</v>
      </c>
      <c r="G1251"/>
    </row>
    <row r="1252" spans="1:7" x14ac:dyDescent="0.25">
      <c r="A1252" t="s">
        <v>1444</v>
      </c>
      <c r="B1252" s="53" t="s">
        <v>35</v>
      </c>
      <c r="C1252" s="60" t="s">
        <v>783</v>
      </c>
      <c r="D1252" s="53" t="s">
        <v>784</v>
      </c>
      <c r="E1252" s="63" t="s">
        <v>1445</v>
      </c>
      <c r="F1252" s="59">
        <f>VLOOKUP(E1252,[1]!CodeIATA[#All],2,FALSE)</f>
        <v>0.29360000000000003</v>
      </c>
      <c r="G1252"/>
    </row>
    <row r="1253" spans="1:7" x14ac:dyDescent="0.25">
      <c r="A1253" t="s">
        <v>1446</v>
      </c>
      <c r="B1253" s="53" t="s">
        <v>35</v>
      </c>
      <c r="C1253" s="60" t="s">
        <v>783</v>
      </c>
      <c r="D1253" s="53" t="s">
        <v>784</v>
      </c>
      <c r="E1253" s="63" t="s">
        <v>1447</v>
      </c>
      <c r="F1253" s="59">
        <f>VLOOKUP(E1253,[1]!CodeIATA[#All],2,FALSE)</f>
        <v>0.96299999999999997</v>
      </c>
      <c r="G1253"/>
    </row>
    <row r="1254" spans="1:7" x14ac:dyDescent="0.25">
      <c r="A1254" s="54" t="s">
        <v>1448</v>
      </c>
      <c r="B1254" s="53" t="s">
        <v>35</v>
      </c>
      <c r="C1254" s="60" t="s">
        <v>783</v>
      </c>
      <c r="D1254" s="53" t="s">
        <v>784</v>
      </c>
      <c r="E1254" s="63" t="s">
        <v>1449</v>
      </c>
      <c r="F1254" s="59">
        <f>VLOOKUP(E1254,[1]!CodeIATA[#All],2,FALSE)</f>
        <v>0.28360000000000002</v>
      </c>
      <c r="G1254"/>
    </row>
    <row r="1255" spans="1:7" x14ac:dyDescent="0.25">
      <c r="A1255" t="s">
        <v>1450</v>
      </c>
      <c r="B1255" s="53" t="s">
        <v>35</v>
      </c>
      <c r="C1255" s="60" t="s">
        <v>783</v>
      </c>
      <c r="D1255" s="53" t="s">
        <v>784</v>
      </c>
      <c r="E1255" s="63" t="s">
        <v>1451</v>
      </c>
      <c r="F1255" s="59">
        <f>VLOOKUP(E1255,[1]!CodeIATA[#All],2,FALSE)</f>
        <v>0.93700000000000006</v>
      </c>
      <c r="G1255"/>
    </row>
    <row r="1256" spans="1:7" x14ac:dyDescent="0.25">
      <c r="A1256" t="s">
        <v>1452</v>
      </c>
      <c r="B1256" s="53" t="s">
        <v>35</v>
      </c>
      <c r="C1256" s="60" t="s">
        <v>783</v>
      </c>
      <c r="D1256" s="53" t="s">
        <v>784</v>
      </c>
      <c r="E1256" s="63" t="s">
        <v>1426</v>
      </c>
      <c r="F1256" s="59">
        <f>VLOOKUP(E1256,[1]!CodeIATA[#All],2,FALSE)</f>
        <v>0.8669</v>
      </c>
      <c r="G1256"/>
    </row>
    <row r="1257" spans="1:7" x14ac:dyDescent="0.25">
      <c r="A1257" t="s">
        <v>1453</v>
      </c>
      <c r="B1257" s="53" t="s">
        <v>35</v>
      </c>
      <c r="C1257" s="60" t="s">
        <v>783</v>
      </c>
      <c r="D1257" s="53" t="s">
        <v>784</v>
      </c>
      <c r="E1257" t="s">
        <v>1454</v>
      </c>
      <c r="F1257" s="59">
        <f>VLOOKUP(E1257,[1]!CodeIATA[#All],2,FALSE)</f>
        <v>0.60050000000000003</v>
      </c>
      <c r="G1257"/>
    </row>
    <row r="1258" spans="1:7" x14ac:dyDescent="0.25">
      <c r="A1258" s="54" t="s">
        <v>1455</v>
      </c>
      <c r="B1258" s="53" t="s">
        <v>35</v>
      </c>
      <c r="C1258" s="60" t="s">
        <v>783</v>
      </c>
      <c r="D1258" s="53" t="s">
        <v>784</v>
      </c>
      <c r="E1258" s="63" t="s">
        <v>1277</v>
      </c>
      <c r="F1258" s="59">
        <f>VLOOKUP(E1258,[1]!CodeIATA[#All],2,FALSE)</f>
        <v>0.46010000000000001</v>
      </c>
      <c r="G1258"/>
    </row>
    <row r="1259" spans="1:7" x14ac:dyDescent="0.25">
      <c r="A1259" s="54" t="s">
        <v>1456</v>
      </c>
      <c r="B1259" s="53" t="s">
        <v>35</v>
      </c>
      <c r="C1259" s="60" t="s">
        <v>783</v>
      </c>
      <c r="D1259" s="53" t="s">
        <v>784</v>
      </c>
      <c r="E1259" s="63" t="s">
        <v>1457</v>
      </c>
      <c r="F1259" s="59">
        <f>VLOOKUP(E1259,[1]!CodeIATA[#All],2,FALSE)</f>
        <v>0.56759999999999999</v>
      </c>
      <c r="G1259"/>
    </row>
    <row r="1260" spans="1:7" x14ac:dyDescent="0.25">
      <c r="A1260" t="s">
        <v>1458</v>
      </c>
      <c r="B1260" s="53" t="s">
        <v>35</v>
      </c>
      <c r="C1260" s="60" t="s">
        <v>783</v>
      </c>
      <c r="D1260" s="53" t="s">
        <v>784</v>
      </c>
      <c r="E1260" s="63" t="s">
        <v>1445</v>
      </c>
      <c r="F1260" s="59">
        <f>VLOOKUP(E1260,[1]!CodeIATA[#All],2,FALSE)</f>
        <v>0.29360000000000003</v>
      </c>
      <c r="G1260"/>
    </row>
    <row r="1261" spans="1:7" x14ac:dyDescent="0.25">
      <c r="A1261" t="s">
        <v>1459</v>
      </c>
      <c r="B1261" s="53" t="s">
        <v>35</v>
      </c>
      <c r="C1261" s="60" t="s">
        <v>783</v>
      </c>
      <c r="D1261" s="53" t="s">
        <v>784</v>
      </c>
      <c r="E1261" s="63" t="s">
        <v>1460</v>
      </c>
      <c r="F1261" s="59">
        <f>VLOOKUP(E1261,[1]!CodeIATA[#All],2,FALSE)</f>
        <v>0.40339999999999998</v>
      </c>
      <c r="G1261"/>
    </row>
    <row r="1262" spans="1:7" x14ac:dyDescent="0.25">
      <c r="A1262" t="s">
        <v>1461</v>
      </c>
      <c r="B1262" s="53" t="s">
        <v>35</v>
      </c>
      <c r="C1262" s="60" t="s">
        <v>783</v>
      </c>
      <c r="D1262" s="53" t="s">
        <v>784</v>
      </c>
      <c r="E1262" t="s">
        <v>1462</v>
      </c>
      <c r="F1262" s="59">
        <f>VLOOKUP(E1262,[1]!CodeIATA[#All],2,FALSE)</f>
        <v>0.7984</v>
      </c>
      <c r="G1262"/>
    </row>
    <row r="1263" spans="1:7" x14ac:dyDescent="0.25">
      <c r="A1263" t="s">
        <v>1463</v>
      </c>
      <c r="B1263" s="53" t="s">
        <v>35</v>
      </c>
      <c r="C1263" s="60" t="s">
        <v>783</v>
      </c>
      <c r="D1263" s="53" t="s">
        <v>784</v>
      </c>
      <c r="E1263" s="70" t="s">
        <v>1334</v>
      </c>
      <c r="F1263" s="59">
        <f>VLOOKUP(E1263,[1]!CodeIATA[#All],2,FALSE)</f>
        <v>0.2293</v>
      </c>
      <c r="G1263"/>
    </row>
    <row r="1264" spans="1:7" x14ac:dyDescent="0.25">
      <c r="A1264" s="55" t="s">
        <v>1464</v>
      </c>
      <c r="B1264" s="53" t="s">
        <v>35</v>
      </c>
      <c r="C1264" s="60" t="s">
        <v>783</v>
      </c>
      <c r="D1264" s="53" t="s">
        <v>784</v>
      </c>
      <c r="E1264" s="70" t="s">
        <v>1445</v>
      </c>
      <c r="F1264" s="59">
        <f>VLOOKUP(E1264,[1]!CodeIATA[#All],2,FALSE)</f>
        <v>0.29360000000000003</v>
      </c>
      <c r="G1264"/>
    </row>
    <row r="1265" spans="1:7" x14ac:dyDescent="0.25">
      <c r="A1265" t="s">
        <v>1465</v>
      </c>
      <c r="B1265" s="53" t="s">
        <v>35</v>
      </c>
      <c r="C1265" s="60" t="s">
        <v>783</v>
      </c>
      <c r="D1265" s="53" t="s">
        <v>784</v>
      </c>
      <c r="E1265" t="s">
        <v>1466</v>
      </c>
      <c r="F1265" s="59">
        <f>VLOOKUP(E1265,[1]!CodeIATA[#All],2,FALSE)</f>
        <v>0.44169999999999998</v>
      </c>
      <c r="G1265"/>
    </row>
    <row r="1266" spans="1:7" x14ac:dyDescent="0.25">
      <c r="A1266" s="54" t="s">
        <v>1467</v>
      </c>
      <c r="B1266" s="53" t="s">
        <v>35</v>
      </c>
      <c r="C1266" s="60" t="s">
        <v>783</v>
      </c>
      <c r="D1266" s="53" t="s">
        <v>784</v>
      </c>
      <c r="E1266" s="63" t="s">
        <v>1271</v>
      </c>
      <c r="F1266" s="59">
        <f>VLOOKUP(E1266,[1]!CodeIATA[#All],2,FALSE)</f>
        <v>0.89419999999999999</v>
      </c>
      <c r="G1266"/>
    </row>
    <row r="1267" spans="1:7" x14ac:dyDescent="0.25">
      <c r="A1267" t="s">
        <v>1468</v>
      </c>
      <c r="B1267" s="53" t="s">
        <v>35</v>
      </c>
      <c r="C1267" s="60" t="s">
        <v>783</v>
      </c>
      <c r="D1267" s="53" t="s">
        <v>784</v>
      </c>
      <c r="E1267" t="s">
        <v>1469</v>
      </c>
      <c r="F1267" s="59">
        <f>VLOOKUP(E1267,[1]!CodeIATA[#All],2,FALSE)</f>
        <v>0.33679999999999999</v>
      </c>
      <c r="G1267"/>
    </row>
    <row r="1268" spans="1:7" x14ac:dyDescent="0.25">
      <c r="A1268" s="54" t="s">
        <v>1470</v>
      </c>
      <c r="B1268" s="53" t="s">
        <v>35</v>
      </c>
      <c r="C1268" s="60" t="s">
        <v>783</v>
      </c>
      <c r="D1268" s="53" t="s">
        <v>784</v>
      </c>
      <c r="E1268" s="63" t="s">
        <v>1471</v>
      </c>
      <c r="F1268" s="59">
        <f>VLOOKUP(E1268,[1]!CodeIATA[#All],2,FALSE)</f>
        <v>0.51219999999999999</v>
      </c>
      <c r="G1268"/>
    </row>
    <row r="1269" spans="1:7" x14ac:dyDescent="0.25">
      <c r="A1269" s="54" t="s">
        <v>2456</v>
      </c>
      <c r="B1269" s="53" t="s">
        <v>35</v>
      </c>
      <c r="C1269" s="60" t="s">
        <v>783</v>
      </c>
      <c r="D1269" s="53" t="s">
        <v>784</v>
      </c>
      <c r="E1269" s="63" t="s">
        <v>1567</v>
      </c>
      <c r="F1269" s="59">
        <f>VLOOKUP(E1269,[1]!CodeIATA[#All],2,FALSE)</f>
        <v>0.47260000000000002</v>
      </c>
      <c r="G1269"/>
    </row>
    <row r="1270" spans="1:7" x14ac:dyDescent="0.25">
      <c r="A1270" t="s">
        <v>1472</v>
      </c>
      <c r="B1270" s="53" t="s">
        <v>35</v>
      </c>
      <c r="C1270" s="60" t="s">
        <v>783</v>
      </c>
      <c r="D1270" s="53" t="s">
        <v>784</v>
      </c>
      <c r="E1270" s="63" t="s">
        <v>1288</v>
      </c>
      <c r="F1270" s="59">
        <f>VLOOKUP(E1270,[1]!CodeIATA[#All],2,FALSE)</f>
        <v>0.93200000000000005</v>
      </c>
      <c r="G1270"/>
    </row>
    <row r="1271" spans="1:7" x14ac:dyDescent="0.25">
      <c r="A1271" t="s">
        <v>1473</v>
      </c>
      <c r="B1271" s="53" t="s">
        <v>35</v>
      </c>
      <c r="C1271" s="60" t="s">
        <v>783</v>
      </c>
      <c r="D1271" s="53" t="s">
        <v>784</v>
      </c>
      <c r="E1271" t="s">
        <v>1462</v>
      </c>
      <c r="F1271" s="59">
        <f>VLOOKUP(E1271,[1]!CodeIATA[#All],2,FALSE)</f>
        <v>0.7984</v>
      </c>
      <c r="G1271"/>
    </row>
    <row r="1272" spans="1:7" x14ac:dyDescent="0.25">
      <c r="A1272" t="s">
        <v>1474</v>
      </c>
      <c r="B1272" s="53" t="s">
        <v>35</v>
      </c>
      <c r="C1272" s="60" t="s">
        <v>783</v>
      </c>
      <c r="D1272" s="53" t="s">
        <v>784</v>
      </c>
      <c r="E1272" t="s">
        <v>1426</v>
      </c>
      <c r="F1272" s="59">
        <f>VLOOKUP(E1272,[1]!CodeIATA[#All],2,FALSE)</f>
        <v>0.8669</v>
      </c>
      <c r="G1272"/>
    </row>
    <row r="1273" spans="1:7" x14ac:dyDescent="0.25">
      <c r="A1273" t="s">
        <v>1475</v>
      </c>
      <c r="B1273" s="53" t="s">
        <v>35</v>
      </c>
      <c r="C1273" s="60" t="s">
        <v>783</v>
      </c>
      <c r="D1273" s="53" t="s">
        <v>784</v>
      </c>
      <c r="E1273" s="63" t="s">
        <v>1476</v>
      </c>
      <c r="F1273" s="59">
        <f>VLOOKUP(E1273,[1]!CodeIATA[#All],2,FALSE)</f>
        <v>0.86960000000000004</v>
      </c>
      <c r="G1273"/>
    </row>
    <row r="1274" spans="1:7" x14ac:dyDescent="0.25">
      <c r="A1274" t="s">
        <v>1477</v>
      </c>
      <c r="B1274" s="53" t="s">
        <v>35</v>
      </c>
      <c r="C1274" s="60" t="s">
        <v>783</v>
      </c>
      <c r="D1274" s="53" t="s">
        <v>784</v>
      </c>
      <c r="E1274" s="63" t="s">
        <v>1478</v>
      </c>
      <c r="F1274" s="59">
        <f>VLOOKUP(E1274,[1]!CodeIATA[#All],2,FALSE)</f>
        <v>0.76239999999999997</v>
      </c>
      <c r="G1274"/>
    </row>
    <row r="1275" spans="1:7" x14ac:dyDescent="0.25">
      <c r="A1275" t="s">
        <v>1479</v>
      </c>
      <c r="B1275" s="53" t="s">
        <v>35</v>
      </c>
      <c r="C1275" s="60" t="s">
        <v>783</v>
      </c>
      <c r="D1275" s="53" t="s">
        <v>784</v>
      </c>
      <c r="E1275" t="s">
        <v>1480</v>
      </c>
      <c r="F1275" s="59">
        <f>VLOOKUP(E1275,[1]!CodeIATA[#All],2,FALSE)</f>
        <v>0.62570000000000003</v>
      </c>
      <c r="G1275"/>
    </row>
    <row r="1276" spans="1:7" x14ac:dyDescent="0.25">
      <c r="A1276" t="s">
        <v>1481</v>
      </c>
      <c r="B1276" s="53" t="s">
        <v>35</v>
      </c>
      <c r="C1276" s="60" t="s">
        <v>783</v>
      </c>
      <c r="D1276" s="53" t="s">
        <v>784</v>
      </c>
      <c r="E1276" s="63" t="s">
        <v>1482</v>
      </c>
      <c r="F1276" s="59">
        <f>VLOOKUP(E1276,[1]!CodeIATA[#All],2,FALSE)</f>
        <v>0.9294</v>
      </c>
      <c r="G1276"/>
    </row>
    <row r="1277" spans="1:7" x14ac:dyDescent="0.25">
      <c r="A1277" t="s">
        <v>1483</v>
      </c>
      <c r="B1277" s="53" t="s">
        <v>35</v>
      </c>
      <c r="C1277" s="60" t="s">
        <v>783</v>
      </c>
      <c r="D1277" s="53" t="s">
        <v>784</v>
      </c>
      <c r="E1277" t="s">
        <v>608</v>
      </c>
      <c r="F1277" s="59">
        <f>VLOOKUP(E1277,[1]!CodeIATA[#All],2,FALSE)</f>
        <v>0.57769999999999999</v>
      </c>
      <c r="G1277"/>
    </row>
    <row r="1278" spans="1:7" x14ac:dyDescent="0.25">
      <c r="A1278" s="54" t="s">
        <v>1484</v>
      </c>
      <c r="B1278" s="53" t="s">
        <v>35</v>
      </c>
      <c r="C1278" s="60" t="s">
        <v>783</v>
      </c>
      <c r="D1278" s="53" t="s">
        <v>784</v>
      </c>
      <c r="E1278" t="s">
        <v>1277</v>
      </c>
      <c r="F1278" s="59">
        <f>VLOOKUP(E1278,[1]!CodeIATA[#All],2,FALSE)</f>
        <v>0.46010000000000001</v>
      </c>
      <c r="G1278"/>
    </row>
    <row r="1279" spans="1:7" x14ac:dyDescent="0.25">
      <c r="A1279" t="s">
        <v>1485</v>
      </c>
      <c r="B1279" s="53" t="s">
        <v>35</v>
      </c>
      <c r="C1279" s="60" t="s">
        <v>783</v>
      </c>
      <c r="D1279" s="53" t="s">
        <v>784</v>
      </c>
      <c r="E1279" s="63" t="s">
        <v>1486</v>
      </c>
      <c r="F1279" s="59">
        <f>VLOOKUP(E1279,[1]!CodeIATA[#All],2,FALSE)</f>
        <v>0.91410000000000002</v>
      </c>
      <c r="G1279"/>
    </row>
    <row r="1280" spans="1:7" x14ac:dyDescent="0.25">
      <c r="A1280" t="s">
        <v>1487</v>
      </c>
      <c r="B1280" s="53" t="s">
        <v>35</v>
      </c>
      <c r="C1280" s="60" t="s">
        <v>783</v>
      </c>
      <c r="D1280" s="53" t="s">
        <v>784</v>
      </c>
      <c r="E1280" s="63" t="s">
        <v>1488</v>
      </c>
      <c r="F1280" s="59">
        <f>VLOOKUP(E1280,[1]!CodeIATA[#All],2,FALSE)</f>
        <v>0.95820000000000005</v>
      </c>
      <c r="G1280"/>
    </row>
    <row r="1281" spans="1:7" x14ac:dyDescent="0.25">
      <c r="A1281" s="54" t="s">
        <v>1489</v>
      </c>
      <c r="B1281" s="53" t="s">
        <v>35</v>
      </c>
      <c r="C1281" s="60" t="s">
        <v>783</v>
      </c>
      <c r="D1281" s="53" t="s">
        <v>784</v>
      </c>
      <c r="E1281" s="63" t="s">
        <v>1490</v>
      </c>
      <c r="F1281" s="59">
        <f>VLOOKUP(E1281,[1]!CodeIATA[#All],2,FALSE)</f>
        <v>0.70440000000000003</v>
      </c>
      <c r="G1281"/>
    </row>
    <row r="1282" spans="1:7" x14ac:dyDescent="0.25">
      <c r="A1282" t="s">
        <v>1491</v>
      </c>
      <c r="B1282" s="53" t="s">
        <v>35</v>
      </c>
      <c r="C1282" s="60" t="s">
        <v>783</v>
      </c>
      <c r="D1282" s="53" t="s">
        <v>784</v>
      </c>
      <c r="E1282" s="63" t="s">
        <v>1386</v>
      </c>
      <c r="F1282" s="59">
        <f>VLOOKUP(E1282,[1]!CodeIATA[#All],2,FALSE)</f>
        <v>0.85219999999999996</v>
      </c>
      <c r="G1282"/>
    </row>
    <row r="1283" spans="1:7" x14ac:dyDescent="0.25">
      <c r="A1283" s="54" t="s">
        <v>1492</v>
      </c>
      <c r="B1283" s="53" t="s">
        <v>35</v>
      </c>
      <c r="C1283" s="60" t="s">
        <v>783</v>
      </c>
      <c r="D1283" s="53" t="s">
        <v>784</v>
      </c>
      <c r="E1283" s="63" t="s">
        <v>1269</v>
      </c>
      <c r="F1283" s="59">
        <f>VLOOKUP(E1283,[1]!CodeIATA[#All],2,FALSE)</f>
        <v>0.59179999999999999</v>
      </c>
      <c r="G1283"/>
    </row>
    <row r="1284" spans="1:7" x14ac:dyDescent="0.25">
      <c r="A1284" t="s">
        <v>1493</v>
      </c>
      <c r="B1284" s="53" t="s">
        <v>35</v>
      </c>
      <c r="C1284" s="60" t="s">
        <v>783</v>
      </c>
      <c r="D1284" s="53" t="s">
        <v>784</v>
      </c>
      <c r="E1284" t="s">
        <v>1494</v>
      </c>
      <c r="F1284" s="59">
        <f>VLOOKUP(E1284,[1]!CodeIATA[#All],2,FALSE)</f>
        <v>0.58799999999999997</v>
      </c>
      <c r="G1284"/>
    </row>
    <row r="1285" spans="1:7" x14ac:dyDescent="0.25">
      <c r="A1285" t="s">
        <v>785</v>
      </c>
      <c r="B1285" s="53" t="s">
        <v>35</v>
      </c>
      <c r="C1285" s="60" t="s">
        <v>783</v>
      </c>
      <c r="D1285" s="53" t="s">
        <v>784</v>
      </c>
      <c r="E1285" t="s">
        <v>677</v>
      </c>
      <c r="F1285" s="59">
        <f>VLOOKUP(E1285,[1]!CodeIATA[#All],2,FALSE)</f>
        <v>0.29699999999999999</v>
      </c>
      <c r="G1285"/>
    </row>
    <row r="1286" spans="1:7" x14ac:dyDescent="0.25">
      <c r="A1286" t="s">
        <v>1495</v>
      </c>
      <c r="B1286" s="53" t="s">
        <v>35</v>
      </c>
      <c r="C1286" s="60" t="s">
        <v>783</v>
      </c>
      <c r="D1286" s="53" t="s">
        <v>784</v>
      </c>
      <c r="E1286" t="s">
        <v>1275</v>
      </c>
      <c r="F1286" s="59">
        <f>VLOOKUP(E1286,[1]!CodeIATA[#All],2,FALSE)</f>
        <v>0.71440000000000003</v>
      </c>
      <c r="G1286"/>
    </row>
    <row r="1287" spans="1:7" x14ac:dyDescent="0.25">
      <c r="A1287" t="s">
        <v>1496</v>
      </c>
      <c r="B1287" s="53" t="s">
        <v>35</v>
      </c>
      <c r="C1287" s="60" t="s">
        <v>783</v>
      </c>
      <c r="D1287" s="53" t="s">
        <v>784</v>
      </c>
      <c r="E1287" t="s">
        <v>1497</v>
      </c>
      <c r="F1287" s="59">
        <f>VLOOKUP(E1287,[1]!CodeIATA[#All],2,FALSE)</f>
        <v>0.49320000000000003</v>
      </c>
      <c r="G1287"/>
    </row>
    <row r="1288" spans="1:7" x14ac:dyDescent="0.25">
      <c r="A1288" t="s">
        <v>1498</v>
      </c>
      <c r="B1288" s="53" t="s">
        <v>35</v>
      </c>
      <c r="C1288" s="60" t="s">
        <v>783</v>
      </c>
      <c r="D1288" s="53" t="s">
        <v>784</v>
      </c>
      <c r="E1288" s="63" t="s">
        <v>1302</v>
      </c>
      <c r="F1288" s="59">
        <f>VLOOKUP(E1288,[1]!CodeIATA[#All],2,FALSE)</f>
        <v>0.47760000000000002</v>
      </c>
      <c r="G1288"/>
    </row>
    <row r="1289" spans="1:7" x14ac:dyDescent="0.25">
      <c r="A1289" t="s">
        <v>1499</v>
      </c>
      <c r="B1289" s="53" t="s">
        <v>35</v>
      </c>
      <c r="C1289" s="60" t="s">
        <v>783</v>
      </c>
      <c r="D1289" s="53" t="s">
        <v>784</v>
      </c>
      <c r="E1289" t="s">
        <v>1500</v>
      </c>
      <c r="F1289" s="59">
        <f>VLOOKUP(E1289,[1]!CodeIATA[#All],2,FALSE)</f>
        <v>0.83340000000000003</v>
      </c>
      <c r="G1289"/>
    </row>
    <row r="1290" spans="1:7" x14ac:dyDescent="0.25">
      <c r="A1290" t="s">
        <v>1501</v>
      </c>
      <c r="B1290" s="53" t="s">
        <v>35</v>
      </c>
      <c r="C1290" s="60" t="s">
        <v>783</v>
      </c>
      <c r="D1290" s="53" t="s">
        <v>784</v>
      </c>
      <c r="E1290" t="s">
        <v>1466</v>
      </c>
      <c r="F1290" s="59">
        <f>VLOOKUP(E1290,[1]!CodeIATA[#All],2,FALSE)</f>
        <v>0.44169999999999998</v>
      </c>
      <c r="G1290"/>
    </row>
    <row r="1291" spans="1:7" x14ac:dyDescent="0.25">
      <c r="A1291" t="s">
        <v>1502</v>
      </c>
      <c r="B1291" s="53" t="s">
        <v>35</v>
      </c>
      <c r="C1291" s="60" t="s">
        <v>783</v>
      </c>
      <c r="D1291" s="53" t="s">
        <v>784</v>
      </c>
      <c r="E1291" s="63" t="s">
        <v>1451</v>
      </c>
      <c r="F1291" s="59">
        <f>VLOOKUP(E1291,[1]!CodeIATA[#All],2,FALSE)</f>
        <v>0.93700000000000006</v>
      </c>
      <c r="G1291"/>
    </row>
    <row r="1292" spans="1:7" x14ac:dyDescent="0.25">
      <c r="A1292" t="s">
        <v>1503</v>
      </c>
      <c r="B1292" s="53" t="s">
        <v>35</v>
      </c>
      <c r="C1292" s="60" t="s">
        <v>783</v>
      </c>
      <c r="D1292" s="53" t="s">
        <v>784</v>
      </c>
      <c r="E1292" s="63" t="s">
        <v>1314</v>
      </c>
      <c r="F1292" s="59">
        <f>VLOOKUP(E1292,[1]!CodeIATA[#All],2,FALSE)</f>
        <v>0.4662</v>
      </c>
      <c r="G1292"/>
    </row>
    <row r="1293" spans="1:7" x14ac:dyDescent="0.25">
      <c r="A1293" t="s">
        <v>2457</v>
      </c>
      <c r="B1293" s="53" t="s">
        <v>35</v>
      </c>
      <c r="C1293" s="60" t="s">
        <v>783</v>
      </c>
      <c r="D1293" s="53" t="s">
        <v>784</v>
      </c>
      <c r="E1293" s="63" t="s">
        <v>2458</v>
      </c>
      <c r="F1293" s="59">
        <f>VLOOKUP(E1293,[1]!CodeIATA[#All],2,FALSE)</f>
        <v>0.97919999999999996</v>
      </c>
      <c r="G1293"/>
    </row>
    <row r="1294" spans="1:7" x14ac:dyDescent="0.25">
      <c r="A1294" t="s">
        <v>1504</v>
      </c>
      <c r="B1294" s="53" t="s">
        <v>35</v>
      </c>
      <c r="C1294" s="60" t="s">
        <v>783</v>
      </c>
      <c r="D1294" s="53" t="s">
        <v>784</v>
      </c>
      <c r="E1294" t="s">
        <v>1421</v>
      </c>
      <c r="F1294" s="59">
        <f>VLOOKUP(E1294,[1]!CodeIATA[#All],2,FALSE)</f>
        <v>0.90880000000000005</v>
      </c>
      <c r="G1294"/>
    </row>
    <row r="1295" spans="1:7" x14ac:dyDescent="0.25">
      <c r="A1295" t="s">
        <v>1505</v>
      </c>
      <c r="B1295" s="53" t="s">
        <v>35</v>
      </c>
      <c r="C1295" s="60" t="s">
        <v>783</v>
      </c>
      <c r="D1295" s="53" t="s">
        <v>784</v>
      </c>
      <c r="E1295" s="63" t="s">
        <v>1482</v>
      </c>
      <c r="F1295" s="59">
        <f>VLOOKUP(E1295,[1]!CodeIATA[#All],2,FALSE)</f>
        <v>0.9294</v>
      </c>
      <c r="G1295"/>
    </row>
    <row r="1296" spans="1:7" x14ac:dyDescent="0.25">
      <c r="A1296" t="s">
        <v>1506</v>
      </c>
      <c r="B1296" s="53" t="s">
        <v>35</v>
      </c>
      <c r="C1296" s="60" t="s">
        <v>783</v>
      </c>
      <c r="D1296" s="53" t="s">
        <v>784</v>
      </c>
      <c r="E1296" s="63" t="s">
        <v>1507</v>
      </c>
      <c r="F1296" s="59">
        <f>VLOOKUP(E1296,[1]!CodeIATA[#All],2,FALSE)</f>
        <v>0.48930000000000001</v>
      </c>
      <c r="G1296"/>
    </row>
    <row r="1297" spans="1:7" x14ac:dyDescent="0.25">
      <c r="A1297" t="s">
        <v>1508</v>
      </c>
      <c r="B1297" s="53" t="s">
        <v>35</v>
      </c>
      <c r="C1297" s="60" t="s">
        <v>783</v>
      </c>
      <c r="D1297" s="53" t="s">
        <v>784</v>
      </c>
      <c r="E1297" s="63" t="s">
        <v>1509</v>
      </c>
      <c r="F1297" s="59">
        <f>VLOOKUP(E1297,[1]!CodeIATA[#All],2,FALSE)</f>
        <v>0.2742</v>
      </c>
      <c r="G1297"/>
    </row>
    <row r="1298" spans="1:7" x14ac:dyDescent="0.25">
      <c r="A1298" t="s">
        <v>1510</v>
      </c>
      <c r="B1298" s="53" t="s">
        <v>35</v>
      </c>
      <c r="C1298" s="60" t="s">
        <v>783</v>
      </c>
      <c r="D1298" s="53" t="s">
        <v>784</v>
      </c>
      <c r="E1298" s="70" t="s">
        <v>1511</v>
      </c>
      <c r="F1298" s="59">
        <f>VLOOKUP(E1298,[1]!CodeIATA[#All],2,FALSE)</f>
        <v>0.92249999999999999</v>
      </c>
      <c r="G1298"/>
    </row>
    <row r="1299" spans="1:7" x14ac:dyDescent="0.25">
      <c r="A1299" t="s">
        <v>1512</v>
      </c>
      <c r="B1299" s="53" t="s">
        <v>35</v>
      </c>
      <c r="C1299" s="60" t="s">
        <v>783</v>
      </c>
      <c r="D1299" s="53" t="s">
        <v>784</v>
      </c>
      <c r="E1299" t="s">
        <v>1490</v>
      </c>
      <c r="F1299" s="59">
        <f>VLOOKUP(E1299,[1]!CodeIATA[#All],2,FALSE)</f>
        <v>0.70440000000000003</v>
      </c>
      <c r="G1299"/>
    </row>
    <row r="1300" spans="1:7" x14ac:dyDescent="0.25">
      <c r="A1300" t="s">
        <v>1513</v>
      </c>
      <c r="B1300" s="53" t="s">
        <v>35</v>
      </c>
      <c r="C1300" s="60" t="s">
        <v>783</v>
      </c>
      <c r="D1300" s="53" t="s">
        <v>784</v>
      </c>
      <c r="E1300" t="s">
        <v>1514</v>
      </c>
      <c r="F1300" s="59">
        <f>VLOOKUP(E1300,[1]!CodeIATA[#All],2,FALSE)</f>
        <v>0.7046</v>
      </c>
      <c r="G1300"/>
    </row>
    <row r="1301" spans="1:7" x14ac:dyDescent="0.25">
      <c r="A1301" t="s">
        <v>1515</v>
      </c>
      <c r="B1301" s="53" t="s">
        <v>35</v>
      </c>
      <c r="C1301" s="60" t="s">
        <v>783</v>
      </c>
      <c r="D1301" s="53" t="s">
        <v>784</v>
      </c>
      <c r="E1301" t="s">
        <v>1516</v>
      </c>
      <c r="F1301" s="59">
        <f>VLOOKUP(E1301,[1]!CodeIATA[#All],2,FALSE)</f>
        <v>0.86160000000000003</v>
      </c>
      <c r="G1301"/>
    </row>
    <row r="1302" spans="1:7" x14ac:dyDescent="0.25">
      <c r="A1302" t="s">
        <v>1517</v>
      </c>
      <c r="B1302" s="53" t="s">
        <v>35</v>
      </c>
      <c r="C1302" s="60" t="s">
        <v>783</v>
      </c>
      <c r="D1302" s="53" t="s">
        <v>784</v>
      </c>
      <c r="E1302" t="s">
        <v>1382</v>
      </c>
      <c r="F1302" s="59">
        <f>VLOOKUP(E1302,[1]!CodeIATA[#All],2,FALSE)</f>
        <v>0.87539999999999996</v>
      </c>
      <c r="G1302"/>
    </row>
    <row r="1303" spans="1:7" x14ac:dyDescent="0.25">
      <c r="A1303" t="s">
        <v>1518</v>
      </c>
      <c r="B1303" s="53" t="s">
        <v>35</v>
      </c>
      <c r="C1303" s="60" t="s">
        <v>783</v>
      </c>
      <c r="D1303" s="53" t="s">
        <v>784</v>
      </c>
      <c r="E1303" t="s">
        <v>1488</v>
      </c>
      <c r="F1303" s="59">
        <f>VLOOKUP(E1303,[1]!CodeIATA[#All],2,FALSE)</f>
        <v>0.95820000000000005</v>
      </c>
      <c r="G1303"/>
    </row>
    <row r="1304" spans="1:7" x14ac:dyDescent="0.25">
      <c r="A1304" t="s">
        <v>1519</v>
      </c>
      <c r="B1304" s="53" t="s">
        <v>35</v>
      </c>
      <c r="C1304" s="60" t="s">
        <v>783</v>
      </c>
      <c r="D1304" s="53" t="s">
        <v>784</v>
      </c>
      <c r="E1304" s="63" t="s">
        <v>1520</v>
      </c>
      <c r="F1304" s="59">
        <f>VLOOKUP(E1304,[1]!CodeIATA[#All],2,FALSE)</f>
        <v>0.93100000000000005</v>
      </c>
      <c r="G1304"/>
    </row>
    <row r="1305" spans="1:7" x14ac:dyDescent="0.25">
      <c r="A1305" t="s">
        <v>1521</v>
      </c>
      <c r="B1305" s="53" t="s">
        <v>35</v>
      </c>
      <c r="C1305" s="60" t="s">
        <v>783</v>
      </c>
      <c r="D1305" s="53" t="s">
        <v>784</v>
      </c>
      <c r="E1305" t="s">
        <v>1271</v>
      </c>
      <c r="F1305" s="59">
        <f>VLOOKUP(E1305,[1]!CodeIATA[#All],2,FALSE)</f>
        <v>0.89419999999999999</v>
      </c>
      <c r="G1305"/>
    </row>
    <row r="1306" spans="1:7" x14ac:dyDescent="0.25">
      <c r="A1306" t="s">
        <v>1522</v>
      </c>
      <c r="B1306" s="53" t="s">
        <v>35</v>
      </c>
      <c r="C1306" s="60" t="s">
        <v>783</v>
      </c>
      <c r="D1306" s="53" t="s">
        <v>784</v>
      </c>
      <c r="E1306" t="s">
        <v>1523</v>
      </c>
      <c r="F1306" s="59">
        <f>VLOOKUP(E1306,[1]!CodeIATA[#All],2,FALSE)</f>
        <v>0.90259999999999996</v>
      </c>
      <c r="G1306"/>
    </row>
    <row r="1307" spans="1:7" x14ac:dyDescent="0.25">
      <c r="A1307" t="s">
        <v>1524</v>
      </c>
      <c r="B1307" s="53" t="s">
        <v>35</v>
      </c>
      <c r="C1307" s="60" t="s">
        <v>783</v>
      </c>
      <c r="D1307" s="53" t="s">
        <v>784</v>
      </c>
      <c r="E1307" s="63" t="s">
        <v>1488</v>
      </c>
      <c r="F1307" s="59">
        <f>VLOOKUP(E1307,[1]!CodeIATA[#All],2,FALSE)</f>
        <v>0.95820000000000005</v>
      </c>
      <c r="G1307"/>
    </row>
    <row r="1308" spans="1:7" x14ac:dyDescent="0.25">
      <c r="A1308" t="s">
        <v>40</v>
      </c>
      <c r="B1308" s="53" t="s">
        <v>35</v>
      </c>
      <c r="C1308" s="60" t="s">
        <v>783</v>
      </c>
      <c r="D1308" s="53" t="s">
        <v>784</v>
      </c>
      <c r="E1308" t="s">
        <v>1525</v>
      </c>
      <c r="F1308" s="59">
        <f>VLOOKUP(E1308,[1]!CodeIATA[#All],2,FALSE)</f>
        <v>0.78420000000000001</v>
      </c>
      <c r="G1308"/>
    </row>
    <row r="1309" spans="1:7" x14ac:dyDescent="0.25">
      <c r="A1309" t="s">
        <v>1526</v>
      </c>
      <c r="B1309" s="53" t="s">
        <v>35</v>
      </c>
      <c r="C1309" s="60" t="s">
        <v>783</v>
      </c>
      <c r="D1309" s="53" t="s">
        <v>784</v>
      </c>
      <c r="E1309" t="s">
        <v>1527</v>
      </c>
      <c r="F1309" s="59">
        <f>VLOOKUP(E1309,[1]!CodeIATA[#All],2,FALSE)</f>
        <v>0.50419999999999998</v>
      </c>
      <c r="G1309"/>
    </row>
    <row r="1310" spans="1:7" x14ac:dyDescent="0.25">
      <c r="A1310" t="s">
        <v>1528</v>
      </c>
      <c r="B1310" s="53" t="s">
        <v>35</v>
      </c>
      <c r="C1310" s="60" t="s">
        <v>783</v>
      </c>
      <c r="D1310" s="53" t="s">
        <v>784</v>
      </c>
      <c r="E1310" s="63" t="s">
        <v>1529</v>
      </c>
      <c r="F1310" s="59">
        <f>VLOOKUP(E1310,[1]!CodeIATA[#All],2,FALSE)</f>
        <v>0.61539999999999995</v>
      </c>
      <c r="G1310"/>
    </row>
    <row r="1311" spans="1:7" x14ac:dyDescent="0.25">
      <c r="A1311" s="54" t="s">
        <v>1530</v>
      </c>
      <c r="B1311" s="53" t="s">
        <v>35</v>
      </c>
      <c r="C1311" s="60" t="s">
        <v>783</v>
      </c>
      <c r="D1311" s="53" t="s">
        <v>784</v>
      </c>
      <c r="E1311" s="63" t="s">
        <v>1324</v>
      </c>
      <c r="F1311" s="59">
        <f>VLOOKUP(E1311,[1]!CodeIATA[#All],2,FALSE)</f>
        <v>0.38100000000000001</v>
      </c>
      <c r="G1311"/>
    </row>
    <row r="1312" spans="1:7" x14ac:dyDescent="0.25">
      <c r="A1312" t="s">
        <v>1531</v>
      </c>
      <c r="B1312" s="53" t="s">
        <v>35</v>
      </c>
      <c r="C1312" s="60" t="s">
        <v>783</v>
      </c>
      <c r="D1312" s="53" t="s">
        <v>784</v>
      </c>
      <c r="E1312" s="63" t="s">
        <v>1275</v>
      </c>
      <c r="F1312" s="59">
        <f>VLOOKUP(E1312,[1]!CodeIATA[#All],2,FALSE)</f>
        <v>0.71440000000000003</v>
      </c>
      <c r="G1312"/>
    </row>
    <row r="1313" spans="1:7" x14ac:dyDescent="0.25">
      <c r="A1313" t="s">
        <v>1532</v>
      </c>
      <c r="B1313" s="53" t="s">
        <v>35</v>
      </c>
      <c r="C1313" s="60" t="s">
        <v>783</v>
      </c>
      <c r="D1313" s="53" t="s">
        <v>784</v>
      </c>
      <c r="E1313" s="70" t="s">
        <v>1478</v>
      </c>
      <c r="F1313" s="59">
        <f>VLOOKUP(E1313,[1]!CodeIATA[#All],2,FALSE)</f>
        <v>0.76239999999999997</v>
      </c>
      <c r="G1313"/>
    </row>
    <row r="1314" spans="1:7" x14ac:dyDescent="0.25">
      <c r="A1314" t="s">
        <v>1533</v>
      </c>
      <c r="B1314" s="53" t="s">
        <v>35</v>
      </c>
      <c r="C1314" s="60" t="s">
        <v>783</v>
      </c>
      <c r="D1314" s="53" t="s">
        <v>784</v>
      </c>
      <c r="E1314" s="70" t="s">
        <v>1269</v>
      </c>
      <c r="F1314" s="59">
        <f>VLOOKUP(E1314,[1]!CodeIATA[#All],2,FALSE)</f>
        <v>0.59179999999999999</v>
      </c>
      <c r="G1314"/>
    </row>
    <row r="1315" spans="1:7" x14ac:dyDescent="0.25">
      <c r="A1315" s="54" t="s">
        <v>1534</v>
      </c>
      <c r="B1315" s="53" t="s">
        <v>35</v>
      </c>
      <c r="C1315" s="60" t="s">
        <v>783</v>
      </c>
      <c r="D1315" s="53" t="s">
        <v>784</v>
      </c>
      <c r="E1315" s="63" t="s">
        <v>1466</v>
      </c>
      <c r="F1315" s="59">
        <f>VLOOKUP(E1315,[1]!CodeIATA[#All],2,FALSE)</f>
        <v>0.44169999999999998</v>
      </c>
      <c r="G1315"/>
    </row>
    <row r="1316" spans="1:7" x14ac:dyDescent="0.25">
      <c r="A1316" t="s">
        <v>1535</v>
      </c>
      <c r="B1316" s="53" t="s">
        <v>35</v>
      </c>
      <c r="C1316" s="60" t="s">
        <v>783</v>
      </c>
      <c r="D1316" s="53" t="s">
        <v>784</v>
      </c>
      <c r="E1316" s="63" t="s">
        <v>1536</v>
      </c>
      <c r="F1316" s="59">
        <f>VLOOKUP(E1316,[1]!CodeIATA[#All],2,FALSE)</f>
        <v>0.64839999999999998</v>
      </c>
      <c r="G1316"/>
    </row>
    <row r="1317" spans="1:7" x14ac:dyDescent="0.25">
      <c r="A1317" t="s">
        <v>1537</v>
      </c>
      <c r="B1317" s="53" t="s">
        <v>35</v>
      </c>
      <c r="C1317" s="60" t="s">
        <v>783</v>
      </c>
      <c r="D1317" s="53" t="s">
        <v>784</v>
      </c>
      <c r="E1317" s="63" t="s">
        <v>1384</v>
      </c>
      <c r="F1317" s="59">
        <f>VLOOKUP(E1317,[1]!CodeIATA[#All],2,FALSE)</f>
        <v>0.28010000000000002</v>
      </c>
      <c r="G1317"/>
    </row>
    <row r="1318" spans="1:7" x14ac:dyDescent="0.25">
      <c r="A1318" t="s">
        <v>1538</v>
      </c>
      <c r="B1318" s="53" t="s">
        <v>35</v>
      </c>
      <c r="C1318" s="60" t="s">
        <v>783</v>
      </c>
      <c r="D1318" s="53" t="s">
        <v>784</v>
      </c>
      <c r="E1318" s="63" t="s">
        <v>1259</v>
      </c>
      <c r="F1318" s="59">
        <f>VLOOKUP(E1318,[1]!CodeIATA[#All],2,FALSE)</f>
        <v>0.90849999999999997</v>
      </c>
      <c r="G1318"/>
    </row>
    <row r="1319" spans="1:7" x14ac:dyDescent="0.25">
      <c r="A1319" s="54" t="s">
        <v>1539</v>
      </c>
      <c r="B1319" s="53" t="s">
        <v>35</v>
      </c>
      <c r="C1319" s="60" t="s">
        <v>783</v>
      </c>
      <c r="D1319" s="53" t="s">
        <v>784</v>
      </c>
      <c r="E1319" t="s">
        <v>1540</v>
      </c>
      <c r="F1319" s="59">
        <f>VLOOKUP(E1319,[1]!CodeIATA[#All],2,FALSE)</f>
        <v>0.8075</v>
      </c>
      <c r="G1319"/>
    </row>
    <row r="1320" spans="1:7" x14ac:dyDescent="0.25">
      <c r="A1320" s="54" t="s">
        <v>1541</v>
      </c>
      <c r="B1320" s="53" t="s">
        <v>35</v>
      </c>
      <c r="C1320" s="60" t="s">
        <v>783</v>
      </c>
      <c r="D1320" s="53" t="s">
        <v>784</v>
      </c>
      <c r="E1320" s="63" t="s">
        <v>1488</v>
      </c>
      <c r="F1320" s="59">
        <f>VLOOKUP(E1320,[1]!CodeIATA[#All],2,FALSE)</f>
        <v>0.95820000000000005</v>
      </c>
      <c r="G1320"/>
    </row>
    <row r="1321" spans="1:7" x14ac:dyDescent="0.25">
      <c r="A1321" t="s">
        <v>1542</v>
      </c>
      <c r="B1321" s="53" t="s">
        <v>35</v>
      </c>
      <c r="C1321" s="60" t="s">
        <v>783</v>
      </c>
      <c r="D1321" s="53" t="s">
        <v>784</v>
      </c>
      <c r="E1321" s="63" t="s">
        <v>1488</v>
      </c>
      <c r="F1321" s="59">
        <f>VLOOKUP(E1321,[1]!CodeIATA[#All],2,FALSE)</f>
        <v>0.95820000000000005</v>
      </c>
      <c r="G1321"/>
    </row>
    <row r="1322" spans="1:7" x14ac:dyDescent="0.25">
      <c r="A1322" t="s">
        <v>1543</v>
      </c>
      <c r="B1322" s="53" t="s">
        <v>35</v>
      </c>
      <c r="C1322" s="60" t="s">
        <v>783</v>
      </c>
      <c r="D1322" s="53" t="s">
        <v>784</v>
      </c>
      <c r="E1322" t="s">
        <v>1339</v>
      </c>
      <c r="F1322" s="59">
        <f>VLOOKUP(E1322,[1]!CodeIATA[#All],2,FALSE)</f>
        <v>0.67300000000000004</v>
      </c>
      <c r="G1322"/>
    </row>
    <row r="1323" spans="1:7" x14ac:dyDescent="0.25">
      <c r="A1323" s="54" t="s">
        <v>1544</v>
      </c>
      <c r="B1323" s="53" t="s">
        <v>35</v>
      </c>
      <c r="C1323" s="60" t="s">
        <v>783</v>
      </c>
      <c r="D1323" s="53" t="s">
        <v>784</v>
      </c>
      <c r="E1323" s="63" t="s">
        <v>1545</v>
      </c>
      <c r="F1323" s="59">
        <f>VLOOKUP(E1323,[1]!CodeIATA[#All],2,FALSE)</f>
        <v>0.70369999999999999</v>
      </c>
      <c r="G1323"/>
    </row>
    <row r="1324" spans="1:7" x14ac:dyDescent="0.25">
      <c r="A1324" t="s">
        <v>1546</v>
      </c>
      <c r="B1324" s="53" t="s">
        <v>35</v>
      </c>
      <c r="C1324" s="60" t="s">
        <v>783</v>
      </c>
      <c r="D1324" s="53" t="s">
        <v>784</v>
      </c>
      <c r="E1324" s="70" t="s">
        <v>1545</v>
      </c>
      <c r="F1324" s="59">
        <f>VLOOKUP(E1324,[1]!CodeIATA[#All],2,FALSE)</f>
        <v>0.70369999999999999</v>
      </c>
      <c r="G1324"/>
    </row>
    <row r="1325" spans="1:7" x14ac:dyDescent="0.25">
      <c r="A1325" t="s">
        <v>1547</v>
      </c>
      <c r="B1325" s="53" t="s">
        <v>35</v>
      </c>
      <c r="C1325" s="60" t="s">
        <v>783</v>
      </c>
      <c r="D1325" s="53" t="s">
        <v>784</v>
      </c>
      <c r="E1325" s="63" t="s">
        <v>1399</v>
      </c>
      <c r="F1325" s="59">
        <f>VLOOKUP(E1325,[1]!CodeIATA[#All],2,FALSE)</f>
        <v>0.39660000000000001</v>
      </c>
      <c r="G1325"/>
    </row>
    <row r="1326" spans="1:7" x14ac:dyDescent="0.25">
      <c r="A1326" t="s">
        <v>1548</v>
      </c>
      <c r="B1326" s="53" t="s">
        <v>35</v>
      </c>
      <c r="C1326" s="60" t="s">
        <v>783</v>
      </c>
      <c r="D1326" s="53" t="s">
        <v>784</v>
      </c>
      <c r="E1326" s="63" t="s">
        <v>1549</v>
      </c>
      <c r="F1326" s="59">
        <f>VLOOKUP(E1326,[1]!CodeIATA[#All],2,FALSE)</f>
        <v>0.33300000000000002</v>
      </c>
      <c r="G1326"/>
    </row>
    <row r="1327" spans="1:7" x14ac:dyDescent="0.25">
      <c r="A1327" t="s">
        <v>1550</v>
      </c>
      <c r="B1327" s="53" t="s">
        <v>35</v>
      </c>
      <c r="C1327" s="60" t="s">
        <v>783</v>
      </c>
      <c r="D1327" s="53" t="s">
        <v>784</v>
      </c>
      <c r="E1327" s="63" t="s">
        <v>1421</v>
      </c>
      <c r="F1327" s="59">
        <f>VLOOKUP(E1327,[1]!CodeIATA[#All],2,FALSE)</f>
        <v>0.90880000000000005</v>
      </c>
      <c r="G1327"/>
    </row>
    <row r="1328" spans="1:7" x14ac:dyDescent="0.25">
      <c r="A1328" t="s">
        <v>1551</v>
      </c>
      <c r="B1328" s="53" t="s">
        <v>35</v>
      </c>
      <c r="C1328" s="60" t="s">
        <v>783</v>
      </c>
      <c r="D1328" s="53" t="s">
        <v>784</v>
      </c>
      <c r="E1328" s="70" t="s">
        <v>1328</v>
      </c>
      <c r="F1328" s="59">
        <f>VLOOKUP(E1328,[1]!CodeIATA[#All],2,FALSE)</f>
        <v>0.51</v>
      </c>
      <c r="G1328"/>
    </row>
    <row r="1329" spans="1:7" x14ac:dyDescent="0.25">
      <c r="A1329" t="s">
        <v>1552</v>
      </c>
      <c r="B1329" s="53" t="s">
        <v>35</v>
      </c>
      <c r="C1329" s="60" t="s">
        <v>783</v>
      </c>
      <c r="D1329" s="53" t="s">
        <v>784</v>
      </c>
      <c r="E1329" t="s">
        <v>1275</v>
      </c>
      <c r="F1329" s="59">
        <f>VLOOKUP(E1329,[1]!CodeIATA[#All],2,FALSE)</f>
        <v>0.71440000000000003</v>
      </c>
      <c r="G1329"/>
    </row>
    <row r="1330" spans="1:7" x14ac:dyDescent="0.25">
      <c r="A1330" t="s">
        <v>1553</v>
      </c>
      <c r="B1330" s="53" t="s">
        <v>35</v>
      </c>
      <c r="C1330" s="60" t="s">
        <v>783</v>
      </c>
      <c r="D1330" s="53" t="s">
        <v>784</v>
      </c>
      <c r="E1330" s="63" t="s">
        <v>1373</v>
      </c>
      <c r="F1330" s="59">
        <f>VLOOKUP(E1330,[1]!CodeIATA[#All],2,FALSE)</f>
        <v>0.76180000000000003</v>
      </c>
      <c r="G1330"/>
    </row>
    <row r="1331" spans="1:7" x14ac:dyDescent="0.25">
      <c r="A1331" t="s">
        <v>1554</v>
      </c>
      <c r="B1331" s="53" t="s">
        <v>35</v>
      </c>
      <c r="C1331" s="60" t="s">
        <v>783</v>
      </c>
      <c r="D1331" s="53" t="s">
        <v>784</v>
      </c>
      <c r="E1331" s="70" t="s">
        <v>1555</v>
      </c>
      <c r="F1331" s="59">
        <f>VLOOKUP(E1331,[1]!CodeIATA[#All],2,FALSE)</f>
        <v>0.75280000000000002</v>
      </c>
      <c r="G1331"/>
    </row>
    <row r="1332" spans="1:7" x14ac:dyDescent="0.25">
      <c r="A1332" t="s">
        <v>1556</v>
      </c>
      <c r="B1332" s="53" t="s">
        <v>35</v>
      </c>
      <c r="C1332" s="60" t="s">
        <v>783</v>
      </c>
      <c r="D1332" s="53" t="s">
        <v>784</v>
      </c>
      <c r="E1332" t="s">
        <v>1557</v>
      </c>
      <c r="F1332" s="59">
        <f>VLOOKUP(E1332,[1]!CodeIATA[#All],2,FALSE)</f>
        <v>1.0733999999999999</v>
      </c>
      <c r="G1332"/>
    </row>
    <row r="1333" spans="1:7" x14ac:dyDescent="0.25">
      <c r="A1333" s="54" t="s">
        <v>1558</v>
      </c>
      <c r="B1333" s="53" t="s">
        <v>35</v>
      </c>
      <c r="C1333" s="60" t="s">
        <v>783</v>
      </c>
      <c r="D1333" s="53" t="s">
        <v>784</v>
      </c>
      <c r="E1333" s="63" t="s">
        <v>1559</v>
      </c>
      <c r="F1333" s="59">
        <f>VLOOKUP(E1333,[1]!CodeIATA[#All],2,FALSE)</f>
        <v>0.50580000000000003</v>
      </c>
      <c r="G1333"/>
    </row>
    <row r="1334" spans="1:7" x14ac:dyDescent="0.25">
      <c r="A1334" s="54" t="s">
        <v>1560</v>
      </c>
      <c r="B1334" s="53" t="s">
        <v>35</v>
      </c>
      <c r="C1334" s="60" t="s">
        <v>783</v>
      </c>
      <c r="D1334" s="53" t="s">
        <v>784</v>
      </c>
      <c r="E1334" s="63" t="s">
        <v>1561</v>
      </c>
      <c r="F1334" s="59">
        <f>VLOOKUP(E1334,[1]!CodeIATA[#All],2,FALSE)</f>
        <v>0.90369999999999995</v>
      </c>
      <c r="G1334"/>
    </row>
    <row r="1335" spans="1:7" x14ac:dyDescent="0.25">
      <c r="A1335" t="s">
        <v>1562</v>
      </c>
      <c r="B1335" s="53" t="s">
        <v>35</v>
      </c>
      <c r="C1335" s="60" t="s">
        <v>783</v>
      </c>
      <c r="D1335" s="53" t="s">
        <v>784</v>
      </c>
      <c r="E1335" s="63" t="s">
        <v>1523</v>
      </c>
      <c r="F1335" s="59">
        <f>VLOOKUP(E1335,[1]!CodeIATA[#All],2,FALSE)</f>
        <v>0.90259999999999996</v>
      </c>
      <c r="G1335"/>
    </row>
    <row r="1336" spans="1:7" x14ac:dyDescent="0.25">
      <c r="A1336" s="54" t="s">
        <v>1563</v>
      </c>
      <c r="B1336" s="53" t="s">
        <v>35</v>
      </c>
      <c r="C1336" s="60" t="s">
        <v>783</v>
      </c>
      <c r="D1336" s="53" t="s">
        <v>784</v>
      </c>
      <c r="E1336" t="s">
        <v>1369</v>
      </c>
      <c r="F1336" s="59">
        <f>VLOOKUP(E1336,[1]!CodeIATA[#All],2,FALSE)</f>
        <v>0.58830000000000005</v>
      </c>
      <c r="G1336"/>
    </row>
    <row r="1337" spans="1:7" x14ac:dyDescent="0.25">
      <c r="A1337" t="s">
        <v>1564</v>
      </c>
      <c r="B1337" s="53" t="s">
        <v>35</v>
      </c>
      <c r="C1337" s="60" t="s">
        <v>783</v>
      </c>
      <c r="D1337" s="53" t="s">
        <v>784</v>
      </c>
      <c r="E1337" t="s">
        <v>1565</v>
      </c>
      <c r="F1337" s="59">
        <f>VLOOKUP(E1337,[1]!CodeIATA[#All],2,FALSE)</f>
        <v>0.3715</v>
      </c>
      <c r="G1337"/>
    </row>
    <row r="1338" spans="1:7" x14ac:dyDescent="0.25">
      <c r="A1338" s="54" t="s">
        <v>1566</v>
      </c>
      <c r="B1338" s="53" t="s">
        <v>35</v>
      </c>
      <c r="C1338" s="60" t="s">
        <v>783</v>
      </c>
      <c r="D1338" s="53" t="s">
        <v>784</v>
      </c>
      <c r="E1338" s="63" t="s">
        <v>1567</v>
      </c>
      <c r="F1338" s="59">
        <f>VLOOKUP(E1338,[1]!CodeIATA[#All],2,FALSE)</f>
        <v>0.47260000000000002</v>
      </c>
      <c r="G1338"/>
    </row>
    <row r="1339" spans="1:7" x14ac:dyDescent="0.25">
      <c r="A1339" t="s">
        <v>1568</v>
      </c>
      <c r="B1339" s="53" t="s">
        <v>35</v>
      </c>
      <c r="C1339" s="60" t="s">
        <v>783</v>
      </c>
      <c r="D1339" s="53" t="s">
        <v>784</v>
      </c>
      <c r="E1339" t="s">
        <v>1569</v>
      </c>
      <c r="F1339" s="59">
        <f>VLOOKUP(E1339,[1]!CodeIATA[#All],2,FALSE)</f>
        <v>0.68389999999999995</v>
      </c>
      <c r="G1339"/>
    </row>
    <row r="1340" spans="1:7" x14ac:dyDescent="0.25">
      <c r="A1340" t="s">
        <v>2459</v>
      </c>
      <c r="B1340" s="53" t="s">
        <v>35</v>
      </c>
      <c r="C1340" s="60" t="s">
        <v>783</v>
      </c>
      <c r="D1340" s="53" t="s">
        <v>784</v>
      </c>
      <c r="E1340" s="63" t="s">
        <v>1571</v>
      </c>
      <c r="F1340" s="59">
        <f>VLOOKUP(E1340,[1]!CodeIATA[#All],2,FALSE)</f>
        <v>1.1903999999999999</v>
      </c>
      <c r="G1340"/>
    </row>
    <row r="1341" spans="1:7" x14ac:dyDescent="0.25">
      <c r="A1341" t="s">
        <v>1570</v>
      </c>
      <c r="B1341" s="53" t="s">
        <v>35</v>
      </c>
      <c r="C1341" s="60" t="s">
        <v>783</v>
      </c>
      <c r="D1341" s="53" t="s">
        <v>784</v>
      </c>
      <c r="E1341" s="63" t="s">
        <v>1571</v>
      </c>
      <c r="F1341" s="59">
        <f>VLOOKUP(E1341,[1]!CodeIATA[#All],2,FALSE)</f>
        <v>1.1903999999999999</v>
      </c>
      <c r="G1341"/>
    </row>
    <row r="1342" spans="1:7" x14ac:dyDescent="0.25">
      <c r="A1342" t="s">
        <v>1572</v>
      </c>
      <c r="B1342" s="53" t="s">
        <v>35</v>
      </c>
      <c r="C1342" s="60" t="s">
        <v>783</v>
      </c>
      <c r="D1342" s="53" t="s">
        <v>784</v>
      </c>
      <c r="E1342" t="s">
        <v>1277</v>
      </c>
      <c r="F1342" s="59">
        <f>VLOOKUP(E1342,[1]!CodeIATA[#All],2,FALSE)</f>
        <v>0.46010000000000001</v>
      </c>
      <c r="G1342"/>
    </row>
    <row r="1343" spans="1:7" x14ac:dyDescent="0.25">
      <c r="A1343" t="s">
        <v>1573</v>
      </c>
      <c r="B1343" s="53" t="s">
        <v>35</v>
      </c>
      <c r="C1343" s="60" t="s">
        <v>783</v>
      </c>
      <c r="D1343" s="53" t="s">
        <v>784</v>
      </c>
      <c r="E1343" t="s">
        <v>1500</v>
      </c>
      <c r="F1343" s="59">
        <f>VLOOKUP(E1343,[1]!CodeIATA[#All],2,FALSE)</f>
        <v>0.83340000000000003</v>
      </c>
      <c r="G1343"/>
    </row>
    <row r="1344" spans="1:7" x14ac:dyDescent="0.25">
      <c r="A1344" t="s">
        <v>786</v>
      </c>
      <c r="B1344" s="53" t="s">
        <v>35</v>
      </c>
      <c r="C1344" s="60" t="s">
        <v>783</v>
      </c>
      <c r="D1344" s="53" t="s">
        <v>784</v>
      </c>
      <c r="E1344" t="s">
        <v>1277</v>
      </c>
      <c r="F1344" s="59">
        <f>VLOOKUP(E1344,[1]!CodeIATA[#All],2,FALSE)</f>
        <v>0.46010000000000001</v>
      </c>
      <c r="G1344"/>
    </row>
    <row r="1345" spans="1:7" x14ac:dyDescent="0.25">
      <c r="A1345" s="54" t="s">
        <v>1574</v>
      </c>
      <c r="B1345" s="53" t="s">
        <v>35</v>
      </c>
      <c r="C1345" s="60" t="s">
        <v>783</v>
      </c>
      <c r="D1345" s="53" t="s">
        <v>784</v>
      </c>
      <c r="E1345" t="s">
        <v>1351</v>
      </c>
      <c r="F1345" s="59">
        <f>VLOOKUP(E1345,[1]!CodeIATA[#All],2,FALSE)</f>
        <v>0.2243</v>
      </c>
      <c r="G1345"/>
    </row>
    <row r="1346" spans="1:7" x14ac:dyDescent="0.25">
      <c r="A1346" s="54" t="s">
        <v>1575</v>
      </c>
      <c r="B1346" s="53" t="s">
        <v>35</v>
      </c>
      <c r="C1346" s="60" t="s">
        <v>783</v>
      </c>
      <c r="D1346" s="53" t="s">
        <v>784</v>
      </c>
      <c r="E1346" t="s">
        <v>1466</v>
      </c>
      <c r="F1346" s="59">
        <f>VLOOKUP(E1346,[1]!CodeIATA[#All],2,FALSE)</f>
        <v>0.44169999999999998</v>
      </c>
      <c r="G1346"/>
    </row>
    <row r="1347" spans="1:7" x14ac:dyDescent="0.25">
      <c r="A1347" t="s">
        <v>1576</v>
      </c>
      <c r="B1347" s="53" t="s">
        <v>35</v>
      </c>
      <c r="C1347" s="60" t="s">
        <v>783</v>
      </c>
      <c r="D1347" s="53" t="s">
        <v>784</v>
      </c>
      <c r="E1347" t="s">
        <v>1351</v>
      </c>
      <c r="F1347" s="59">
        <f>VLOOKUP(E1347,[1]!CodeIATA[#All],2,FALSE)</f>
        <v>0.2243</v>
      </c>
      <c r="G1347"/>
    </row>
    <row r="1348" spans="1:7" x14ac:dyDescent="0.25">
      <c r="A1348" t="s">
        <v>1577</v>
      </c>
      <c r="B1348" s="53" t="s">
        <v>35</v>
      </c>
      <c r="C1348" s="60" t="s">
        <v>783</v>
      </c>
      <c r="D1348" s="53" t="s">
        <v>784</v>
      </c>
      <c r="E1348" s="63" t="s">
        <v>1369</v>
      </c>
      <c r="F1348" s="59">
        <f>VLOOKUP(E1348,[1]!CodeIATA[#All],2,FALSE)</f>
        <v>0.58830000000000005</v>
      </c>
      <c r="G1348"/>
    </row>
    <row r="1349" spans="1:7" x14ac:dyDescent="0.25">
      <c r="A1349" t="s">
        <v>1578</v>
      </c>
      <c r="B1349" s="53" t="s">
        <v>35</v>
      </c>
      <c r="C1349" s="60" t="s">
        <v>783</v>
      </c>
      <c r="D1349" s="53" t="s">
        <v>784</v>
      </c>
      <c r="E1349" s="63" t="s">
        <v>1565</v>
      </c>
      <c r="F1349" s="59">
        <f>VLOOKUP(E1349,[1]!CodeIATA[#All],2,FALSE)</f>
        <v>0.3715</v>
      </c>
      <c r="G1349"/>
    </row>
    <row r="1350" spans="1:7" x14ac:dyDescent="0.25">
      <c r="A1350" t="s">
        <v>2460</v>
      </c>
      <c r="B1350" s="53" t="s">
        <v>35</v>
      </c>
      <c r="C1350" s="60" t="s">
        <v>783</v>
      </c>
      <c r="D1350" s="53" t="s">
        <v>784</v>
      </c>
      <c r="E1350" s="63" t="s">
        <v>2461</v>
      </c>
      <c r="F1350" s="59">
        <f>VLOOKUP(E1350,[1]!CodeIATA[#All],2,FALSE)</f>
        <v>0.81730000000000003</v>
      </c>
      <c r="G1350"/>
    </row>
    <row r="1351" spans="1:7" x14ac:dyDescent="0.25">
      <c r="A1351" t="s">
        <v>2462</v>
      </c>
      <c r="B1351" s="53" t="s">
        <v>35</v>
      </c>
      <c r="C1351" s="53" t="s">
        <v>2463</v>
      </c>
      <c r="D1351" s="53" t="s">
        <v>2464</v>
      </c>
      <c r="E1351" t="s">
        <v>2465</v>
      </c>
      <c r="F1351" s="59">
        <f>VLOOKUP(E1351,[1]!CodeIATA[#All],2,FALSE)</f>
        <v>0.91839999999999999</v>
      </c>
      <c r="G1351"/>
    </row>
    <row r="1352" spans="1:7" x14ac:dyDescent="0.25">
      <c r="A1352" t="s">
        <v>789</v>
      </c>
      <c r="B1352" s="53" t="s">
        <v>233</v>
      </c>
      <c r="C1352" s="60" t="s">
        <v>787</v>
      </c>
      <c r="D1352" s="53" t="s">
        <v>788</v>
      </c>
      <c r="E1352" t="s">
        <v>2033</v>
      </c>
      <c r="F1352" s="59">
        <f>VLOOKUP(E1352,[1]!CodeIATA[#All],2,FALSE)</f>
        <v>1.4379999999999999</v>
      </c>
      <c r="G1352"/>
    </row>
    <row r="1353" spans="1:7" x14ac:dyDescent="0.25">
      <c r="A1353" t="s">
        <v>2466</v>
      </c>
      <c r="B1353" s="53" t="s">
        <v>233</v>
      </c>
      <c r="C1353" s="60" t="s">
        <v>787</v>
      </c>
      <c r="D1353" s="53" t="s">
        <v>788</v>
      </c>
      <c r="E1353" t="s">
        <v>2038</v>
      </c>
      <c r="F1353" s="59">
        <f>VLOOKUP(E1353,[1]!CodeIATA[#All],2,FALSE)</f>
        <v>1.3223</v>
      </c>
      <c r="G1353"/>
    </row>
    <row r="1354" spans="1:7" x14ac:dyDescent="0.25">
      <c r="A1354" t="s">
        <v>2034</v>
      </c>
      <c r="B1354" s="53" t="s">
        <v>233</v>
      </c>
      <c r="C1354" s="60" t="s">
        <v>787</v>
      </c>
      <c r="D1354" s="53" t="s">
        <v>788</v>
      </c>
      <c r="E1354" t="s">
        <v>2035</v>
      </c>
      <c r="F1354" s="59">
        <f>VLOOKUP(E1354,[1]!CodeIATA[#All],2,FALSE)</f>
        <v>1.6118000000000001</v>
      </c>
      <c r="G1354"/>
    </row>
    <row r="1355" spans="1:7" x14ac:dyDescent="0.25">
      <c r="A1355" s="54" t="s">
        <v>2036</v>
      </c>
      <c r="B1355" s="53" t="s">
        <v>233</v>
      </c>
      <c r="C1355" s="60" t="s">
        <v>787</v>
      </c>
      <c r="D1355" s="53" t="s">
        <v>788</v>
      </c>
      <c r="E1355" s="63" t="s">
        <v>2037</v>
      </c>
      <c r="F1355" s="59">
        <f>VLOOKUP(E1355,[1]!CodeIATA[#All],2,FALSE)</f>
        <v>1.4714</v>
      </c>
      <c r="G1355"/>
    </row>
    <row r="1356" spans="1:7" x14ac:dyDescent="0.25">
      <c r="A1356" t="s">
        <v>790</v>
      </c>
      <c r="B1356" s="53" t="s">
        <v>233</v>
      </c>
      <c r="C1356" s="60" t="s">
        <v>787</v>
      </c>
      <c r="D1356" s="53" t="s">
        <v>788</v>
      </c>
      <c r="E1356" t="s">
        <v>2038</v>
      </c>
      <c r="F1356" s="59">
        <f>VLOOKUP(E1356,[1]!CodeIATA[#All],2,FALSE)</f>
        <v>1.3223</v>
      </c>
      <c r="G1356"/>
    </row>
    <row r="1357" spans="1:7" x14ac:dyDescent="0.25">
      <c r="A1357" t="s">
        <v>791</v>
      </c>
      <c r="B1357" s="53" t="s">
        <v>233</v>
      </c>
      <c r="C1357" s="60" t="s">
        <v>787</v>
      </c>
      <c r="D1357" s="53" t="s">
        <v>788</v>
      </c>
      <c r="E1357" s="63" t="s">
        <v>2039</v>
      </c>
      <c r="F1357" s="59">
        <f>VLOOKUP(E1357,[1]!CodeIATA[#All],2,FALSE)</f>
        <v>1.3222</v>
      </c>
      <c r="G1357"/>
    </row>
    <row r="1358" spans="1:7" x14ac:dyDescent="0.25">
      <c r="A1358" t="s">
        <v>792</v>
      </c>
      <c r="B1358" s="53" t="s">
        <v>233</v>
      </c>
      <c r="C1358" s="60" t="s">
        <v>787</v>
      </c>
      <c r="D1358" s="53" t="s">
        <v>788</v>
      </c>
      <c r="E1358" s="63" t="s">
        <v>2033</v>
      </c>
      <c r="F1358" s="59">
        <f>VLOOKUP(E1358,[1]!CodeIATA[#All],2,FALSE)</f>
        <v>1.4379999999999999</v>
      </c>
      <c r="G1358"/>
    </row>
    <row r="1359" spans="1:7" x14ac:dyDescent="0.25">
      <c r="A1359" s="54" t="s">
        <v>2040</v>
      </c>
      <c r="B1359" s="53" t="s">
        <v>233</v>
      </c>
      <c r="C1359" s="60" t="s">
        <v>787</v>
      </c>
      <c r="D1359" s="53" t="s">
        <v>788</v>
      </c>
      <c r="E1359" s="63" t="s">
        <v>2041</v>
      </c>
      <c r="F1359" s="59">
        <f>VLOOKUP(E1359,[1]!CodeIATA[#All],2,FALSE)</f>
        <v>1.4481999999999999</v>
      </c>
      <c r="G1359"/>
    </row>
    <row r="1360" spans="1:7" x14ac:dyDescent="0.25">
      <c r="A1360" t="s">
        <v>2467</v>
      </c>
      <c r="B1360" s="53" t="s">
        <v>30</v>
      </c>
      <c r="C1360" s="53" t="s">
        <v>2468</v>
      </c>
      <c r="D1360" s="53" t="s">
        <v>2469</v>
      </c>
      <c r="E1360" t="s">
        <v>2470</v>
      </c>
      <c r="F1360" s="59">
        <f>VLOOKUP(E1360,[1]!CodeIATA[#All],2,FALSE)</f>
        <v>1.7496</v>
      </c>
      <c r="G1360"/>
    </row>
    <row r="1361" spans="1:7" x14ac:dyDescent="0.25">
      <c r="A1361" t="s">
        <v>795</v>
      </c>
      <c r="B1361" s="53" t="s">
        <v>77</v>
      </c>
      <c r="C1361" s="60" t="s">
        <v>793</v>
      </c>
      <c r="D1361" s="53" t="s">
        <v>794</v>
      </c>
      <c r="E1361" t="s">
        <v>837</v>
      </c>
      <c r="F1361" s="59">
        <f>VLOOKUP(E1361,[1]!CodeIATA[#All],2,FALSE)</f>
        <v>1.9384999999999999</v>
      </c>
      <c r="G1361"/>
    </row>
    <row r="1362" spans="1:7" x14ac:dyDescent="0.25">
      <c r="A1362" t="s">
        <v>796</v>
      </c>
      <c r="B1362" s="53" t="s">
        <v>77</v>
      </c>
      <c r="C1362" s="60" t="s">
        <v>793</v>
      </c>
      <c r="D1362" s="53" t="s">
        <v>794</v>
      </c>
      <c r="E1362" t="s">
        <v>838</v>
      </c>
      <c r="F1362" s="59">
        <f>VLOOKUP(E1362,[1]!CodeIATA[#All],2,FALSE)</f>
        <v>2.0731999999999999</v>
      </c>
      <c r="G1362"/>
    </row>
    <row r="1363" spans="1:7" x14ac:dyDescent="0.25">
      <c r="A1363" t="s">
        <v>797</v>
      </c>
      <c r="B1363" s="53" t="s">
        <v>77</v>
      </c>
      <c r="C1363" s="60" t="s">
        <v>793</v>
      </c>
      <c r="D1363" s="53" t="s">
        <v>794</v>
      </c>
      <c r="E1363" t="s">
        <v>839</v>
      </c>
      <c r="F1363" s="59">
        <f>VLOOKUP(E1363,[1]!CodeIATA[#All],2,FALSE)</f>
        <v>1.9359999999999999</v>
      </c>
      <c r="G1363"/>
    </row>
    <row r="1364" spans="1:7" x14ac:dyDescent="0.25">
      <c r="A1364" s="54" t="s">
        <v>2471</v>
      </c>
      <c r="B1364" s="53" t="s">
        <v>77</v>
      </c>
      <c r="C1364" s="60" t="s">
        <v>793</v>
      </c>
      <c r="D1364" s="53" t="s">
        <v>794</v>
      </c>
      <c r="E1364" t="s">
        <v>837</v>
      </c>
      <c r="F1364" s="59">
        <f>VLOOKUP(E1364,[1]!CodeIATA[#All],2,FALSE)</f>
        <v>1.9384999999999999</v>
      </c>
      <c r="G1364"/>
    </row>
    <row r="1365" spans="1:7" x14ac:dyDescent="0.25">
      <c r="A1365" t="s">
        <v>2472</v>
      </c>
      <c r="B1365" s="53" t="s">
        <v>77</v>
      </c>
      <c r="C1365" s="60" t="s">
        <v>793</v>
      </c>
      <c r="D1365" s="53" t="s">
        <v>794</v>
      </c>
      <c r="E1365" t="s">
        <v>839</v>
      </c>
      <c r="F1365" s="59">
        <f>VLOOKUP(E1365,[1]!CodeIATA[#All],2,FALSE)</f>
        <v>1.9359999999999999</v>
      </c>
      <c r="G1365"/>
    </row>
    <row r="1366" spans="1:7" x14ac:dyDescent="0.25">
      <c r="A1366" t="s">
        <v>2473</v>
      </c>
      <c r="B1366" s="53" t="s">
        <v>77</v>
      </c>
      <c r="C1366" s="60" t="s">
        <v>793</v>
      </c>
      <c r="D1366" s="53" t="s">
        <v>794</v>
      </c>
      <c r="E1366" t="s">
        <v>2474</v>
      </c>
      <c r="F1366" s="59">
        <f>VLOOKUP(E1366,[1]!CodeIATA[#All],2,FALSE)</f>
        <v>1.986</v>
      </c>
      <c r="G1366"/>
    </row>
    <row r="1367" spans="1:7" x14ac:dyDescent="0.25">
      <c r="A1367" s="54" t="s">
        <v>840</v>
      </c>
      <c r="B1367" s="53" t="s">
        <v>77</v>
      </c>
      <c r="C1367" s="53" t="s">
        <v>793</v>
      </c>
      <c r="D1367" s="53" t="s">
        <v>794</v>
      </c>
      <c r="E1367" t="s">
        <v>837</v>
      </c>
      <c r="F1367" s="59">
        <f>VLOOKUP(E1367,[1]!CodeIATA[#All],2,FALSE)</f>
        <v>1.9384999999999999</v>
      </c>
      <c r="G1367"/>
    </row>
    <row r="1368" spans="1:7" x14ac:dyDescent="0.25">
      <c r="A1368" s="53" t="s">
        <v>2290</v>
      </c>
      <c r="B1368" s="53" t="s">
        <v>233</v>
      </c>
      <c r="C1368" s="66"/>
      <c r="D1368" s="62" t="s">
        <v>2475</v>
      </c>
      <c r="E1368" s="53" t="s">
        <v>1724</v>
      </c>
      <c r="F1368" s="61">
        <f>VLOOKUP(E1368,[1]!CodeIATA[#All],2,FALSE)</f>
        <v>1.0568</v>
      </c>
      <c r="G1368"/>
    </row>
    <row r="1369" spans="1:7" x14ac:dyDescent="0.25">
      <c r="A1369" t="s">
        <v>2476</v>
      </c>
      <c r="B1369" s="53" t="s">
        <v>26</v>
      </c>
      <c r="C1369" s="60"/>
      <c r="D1369" s="53" t="s">
        <v>2477</v>
      </c>
      <c r="E1369" t="s">
        <v>2478</v>
      </c>
      <c r="F1369" s="59">
        <f>VLOOKUP(E1369,[1]!CodeIATA[#All],2,FALSE)</f>
        <v>1.0716000000000001</v>
      </c>
      <c r="G1369"/>
    </row>
  </sheetData>
  <sheetProtection algorithmName="SHA-512" hashValue="vvNngsCfm9kvV81Cc274Km0QrIjoOZDFz4gxr32FJpKixR1Gimm7fdNIXlA4LwhNQNXgRSNPj90PlD9kAjWB+w==" saltValue="dZQv/V8DGGu8S0wnR08zuQ==" spinCount="100000" sheet="1" objects="1" scenarios="1"/>
  <printOptions horizontalCentered="1"/>
  <pageMargins left="0.70866141732283472" right="0.70866141732283472" top="0.74803149606299213" bottom="0.74803149606299213" header="0.31496062992125984" footer="0.31496062992125984"/>
  <pageSetup orientation="portrait" r:id="rId1"/>
  <headerFooter>
    <oddFooter>&amp;CIMPORTANT : Les émissions de GES sont calculées pour des vols aller-retour au départ de Québec (YQB).</oddFooter>
  </headerFooter>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Sommaire</vt:lpstr>
      <vt:lpstr>Collecte de données</vt:lpstr>
      <vt:lpstr>GES terrestres</vt:lpstr>
      <vt:lpstr>BD_Transport aerien</vt:lpstr>
      <vt:lpstr>'BD_Transport aerien'!Impression_des_titres</vt:lpstr>
      <vt:lpstr>'BD_Transport aerien'!Zone_d_impression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Boivin</dc:creator>
  <cp:lastModifiedBy>Audrey Boivin</cp:lastModifiedBy>
  <dcterms:created xsi:type="dcterms:W3CDTF">2017-01-16T20:53:00Z</dcterms:created>
  <dcterms:modified xsi:type="dcterms:W3CDTF">2022-11-24T18:19:19Z</dcterms:modified>
</cp:coreProperties>
</file>